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945" windowHeight="11955" activeTab="2"/>
  </bookViews>
  <sheets>
    <sheet name="PLAN NABAVE 2009." sheetId="1" r:id="rId1"/>
    <sheet name="PLAN NABAVE 2013." sheetId="2" r:id="rId2"/>
    <sheet name="TALIJANSKI-2016" sheetId="3" r:id="rId3"/>
    <sheet name="Sheet1" sheetId="4" r:id="rId4"/>
  </sheets>
  <definedNames>
    <definedName name="_xlnm.Print_Area" localSheetId="2">'TALIJANSKI-2016'!$A$2:$H$88</definedName>
    <definedName name="_xlnm.Print_Titles" localSheetId="0">'PLAN NABAVE 2009.'!$2:$3</definedName>
  </definedNames>
  <calcPr fullCalcOnLoad="1"/>
</workbook>
</file>

<file path=xl/sharedStrings.xml><?xml version="1.0" encoding="utf-8"?>
<sst xmlns="http://schemas.openxmlformats.org/spreadsheetml/2006/main" count="631" uniqueCount="222">
  <si>
    <t>Red.</t>
  </si>
  <si>
    <t>br.</t>
  </si>
  <si>
    <t>Pozicija</t>
  </si>
  <si>
    <t>plana</t>
  </si>
  <si>
    <t>Financijski</t>
  </si>
  <si>
    <t>Predmet nabave</t>
  </si>
  <si>
    <t>Procijenjena</t>
  </si>
  <si>
    <t>vrijed.bez PDV</t>
  </si>
  <si>
    <t>Planirana</t>
  </si>
  <si>
    <t>vrijed.sa PDV</t>
  </si>
  <si>
    <t>Postupak i način</t>
  </si>
  <si>
    <t>nabave</t>
  </si>
  <si>
    <t>Darovi za zaposlene</t>
  </si>
  <si>
    <t>321 31</t>
  </si>
  <si>
    <t>Stručno usavršavanje</t>
  </si>
  <si>
    <t>322 11</t>
  </si>
  <si>
    <t>Uredski materijal i didaktika</t>
  </si>
  <si>
    <t>322 12</t>
  </si>
  <si>
    <t>Stručna literatura i časopisi</t>
  </si>
  <si>
    <t>322 14</t>
  </si>
  <si>
    <t xml:space="preserve">Materijal za čišćenje </t>
  </si>
  <si>
    <t>322 15</t>
  </si>
  <si>
    <t>Službena radna i zaštitna odjeća</t>
  </si>
  <si>
    <t>322 16</t>
  </si>
  <si>
    <t>Materijal za higijenske potrebe</t>
  </si>
  <si>
    <t>322 16 1</t>
  </si>
  <si>
    <t>Materijal za medicinsku skrb</t>
  </si>
  <si>
    <t>322 19</t>
  </si>
  <si>
    <t>Ostali materijal</t>
  </si>
  <si>
    <t>322 24</t>
  </si>
  <si>
    <t>Namirnice za vrtić</t>
  </si>
  <si>
    <t>322 31</t>
  </si>
  <si>
    <t>Električna energija</t>
  </si>
  <si>
    <t>322 39</t>
  </si>
  <si>
    <t>Lož ulje</t>
  </si>
  <si>
    <t>322 39 1</t>
  </si>
  <si>
    <t>Ostali energenti</t>
  </si>
  <si>
    <t>322 4</t>
  </si>
  <si>
    <t>Materijal za tekuće održavanje zgrade</t>
  </si>
  <si>
    <t>Materijal za održavanje opreme</t>
  </si>
  <si>
    <t>Materijal za održavanje - ostali</t>
  </si>
  <si>
    <t>322 5</t>
  </si>
  <si>
    <t>Sitan inventar i auto gume</t>
  </si>
  <si>
    <t>323 1</t>
  </si>
  <si>
    <t>Telefoni i poštarina</t>
  </si>
  <si>
    <t>323 21</t>
  </si>
  <si>
    <t>Usluge tekućeg održavanja zgrade</t>
  </si>
  <si>
    <t>323 22</t>
  </si>
  <si>
    <t>Usluge tekućeg održavanja opreme</t>
  </si>
  <si>
    <t>323 32</t>
  </si>
  <si>
    <t>Tisak</t>
  </si>
  <si>
    <t>323 31</t>
  </si>
  <si>
    <t>Elektronski mediji</t>
  </si>
  <si>
    <t>323 39</t>
  </si>
  <si>
    <t>Ostale usluge promidžbe</t>
  </si>
  <si>
    <t>323 42</t>
  </si>
  <si>
    <t>Iznošenje i odvoz smeća</t>
  </si>
  <si>
    <t>323 41</t>
  </si>
  <si>
    <t>Komunalne usluge - voda</t>
  </si>
  <si>
    <t>323 43</t>
  </si>
  <si>
    <t>323 44</t>
  </si>
  <si>
    <t>Dimnjačarske usluge</t>
  </si>
  <si>
    <t>Deratizacija i dezinsekcija</t>
  </si>
  <si>
    <t>323 61</t>
  </si>
  <si>
    <t>Obvezni zdravstveni pregledi</t>
  </si>
  <si>
    <t>323 63</t>
  </si>
  <si>
    <t>Laboratorijske usluge</t>
  </si>
  <si>
    <t>323 73</t>
  </si>
  <si>
    <t>Pravne i odvjetničke usluge</t>
  </si>
  <si>
    <t>323 79</t>
  </si>
  <si>
    <t>Ostale intelektualne usluge</t>
  </si>
  <si>
    <t>323 8</t>
  </si>
  <si>
    <t>Ostale usluge - računalne usluge</t>
  </si>
  <si>
    <t>323 9</t>
  </si>
  <si>
    <t>Ostale nespomenute usluge - izleti</t>
  </si>
  <si>
    <t>329 2</t>
  </si>
  <si>
    <t>Premije osiguranja imovine</t>
  </si>
  <si>
    <t>329 23</t>
  </si>
  <si>
    <t>Premije osiguranja zaposlenih</t>
  </si>
  <si>
    <t>329 3</t>
  </si>
  <si>
    <t>329 99</t>
  </si>
  <si>
    <t>Ostali nespomenuti rashodi</t>
  </si>
  <si>
    <t>Reprezentacija</t>
  </si>
  <si>
    <t>343 12</t>
  </si>
  <si>
    <t>Usluge platnog prometa</t>
  </si>
  <si>
    <t>343 34</t>
  </si>
  <si>
    <t>Ostali nespomenuti financijski izdaci</t>
  </si>
  <si>
    <t>381 16</t>
  </si>
  <si>
    <t>Donacije</t>
  </si>
  <si>
    <t>422 11</t>
  </si>
  <si>
    <t>Računala i računalna oprema</t>
  </si>
  <si>
    <t>422 1</t>
  </si>
  <si>
    <t>Uredska oprema i namještaj</t>
  </si>
  <si>
    <t>422 2</t>
  </si>
  <si>
    <t>Radio i TV oprema</t>
  </si>
  <si>
    <t>422 5</t>
  </si>
  <si>
    <t>422 23</t>
  </si>
  <si>
    <t>Telefonska centrala</t>
  </si>
  <si>
    <t>Instrumenti i uređaji</t>
  </si>
  <si>
    <t>422 72</t>
  </si>
  <si>
    <t>Strojevi</t>
  </si>
  <si>
    <t>422 73</t>
  </si>
  <si>
    <t>Ostala oprema</t>
  </si>
  <si>
    <t>424 1</t>
  </si>
  <si>
    <t>Knjige</t>
  </si>
  <si>
    <t>Materijalni rashodi</t>
  </si>
  <si>
    <t>Naknade troškova zaposlenima</t>
  </si>
  <si>
    <t>Stručno usavršavanje zaposlenika</t>
  </si>
  <si>
    <t>Rashodi za materijal i energiju</t>
  </si>
  <si>
    <t>I</t>
  </si>
  <si>
    <t>II</t>
  </si>
  <si>
    <t>Uredski materijal i ostali materijalni rashodi</t>
  </si>
  <si>
    <t>III</t>
  </si>
  <si>
    <t>322 2</t>
  </si>
  <si>
    <t>Materijal i sirovine</t>
  </si>
  <si>
    <t>Mlijeko i mliječni proizvodi</t>
  </si>
  <si>
    <t>Mlinarski i škrobni proizvodi</t>
  </si>
  <si>
    <t>Svježe voće i povrće</t>
  </si>
  <si>
    <t>Meso i mesni proizvodi</t>
  </si>
  <si>
    <t>Ostali prehrambeni proizvodi</t>
  </si>
  <si>
    <t>322 3</t>
  </si>
  <si>
    <t>IV</t>
  </si>
  <si>
    <t>Energija</t>
  </si>
  <si>
    <t>V</t>
  </si>
  <si>
    <t>Materijal i dijelovi za tek.inv.održavanje</t>
  </si>
  <si>
    <t>322 4 1</t>
  </si>
  <si>
    <t>322 4 2</t>
  </si>
  <si>
    <t>322 4 3</t>
  </si>
  <si>
    <t>VI</t>
  </si>
  <si>
    <t>322 5 1</t>
  </si>
  <si>
    <t>VII</t>
  </si>
  <si>
    <t>Usluge telefona, pošte i prijevoza</t>
  </si>
  <si>
    <t>VIII</t>
  </si>
  <si>
    <t>323 2</t>
  </si>
  <si>
    <t>Usluge tekućeg investicijskog održavanja</t>
  </si>
  <si>
    <t>322 34</t>
  </si>
  <si>
    <t>Motorni benzin</t>
  </si>
  <si>
    <t xml:space="preserve">                         PLAN NABAVE ZA 2009.g.</t>
  </si>
  <si>
    <t>plan 2008</t>
  </si>
  <si>
    <t>321 3</t>
  </si>
  <si>
    <t>Ostali rashodi za zaposlene</t>
  </si>
  <si>
    <t>312 13</t>
  </si>
  <si>
    <t>322 1</t>
  </si>
  <si>
    <t>IX</t>
  </si>
  <si>
    <t>Ostali nespomenuti rashodi poslovanja</t>
  </si>
  <si>
    <t>X</t>
  </si>
  <si>
    <t>Ostali financijski rashodi</t>
  </si>
  <si>
    <t>XI</t>
  </si>
  <si>
    <t xml:space="preserve">Ostali rashodi  </t>
  </si>
  <si>
    <t>XII</t>
  </si>
  <si>
    <t>Postrojenja i oprema</t>
  </si>
  <si>
    <t>422 31</t>
  </si>
  <si>
    <t>Oprema za grijanje, ventilaciju i hlađenje</t>
  </si>
  <si>
    <t>426 41</t>
  </si>
  <si>
    <t>Elaborat usklađenje prostora</t>
  </si>
  <si>
    <t>Buje, 28.11.2008.g.</t>
  </si>
  <si>
    <t>R a č u n o v o d s t v o :</t>
  </si>
  <si>
    <t>Ugovori o djelu</t>
  </si>
  <si>
    <t>Bagatelna nabava</t>
  </si>
  <si>
    <t>Okvirni spor.natj.</t>
  </si>
  <si>
    <t xml:space="preserve">   </t>
  </si>
  <si>
    <t>plan 2012</t>
  </si>
  <si>
    <t>Ostale zdravs.usluge</t>
  </si>
  <si>
    <t>DJEČJI VRTIĆ BUJE</t>
  </si>
  <si>
    <t xml:space="preserve">                         PLAN NABAVE ZA 2013.g.</t>
  </si>
  <si>
    <t>Volonteri</t>
  </si>
  <si>
    <t>Strojevi- Ostala oprema</t>
  </si>
  <si>
    <t xml:space="preserve">R a v n a t e l j i c a </t>
  </si>
  <si>
    <t>Buje, 15.12.2012.g.</t>
  </si>
  <si>
    <t xml:space="preserve">              Loris Primožić</t>
  </si>
  <si>
    <t>Evi.</t>
  </si>
  <si>
    <t>Planirani</t>
  </si>
  <si>
    <t>poč-post.</t>
  </si>
  <si>
    <t>Planirano</t>
  </si>
  <si>
    <t>traj.ugov.</t>
  </si>
  <si>
    <t>323 77</t>
  </si>
  <si>
    <t xml:space="preserve">Ostale nespomenute usluge </t>
  </si>
  <si>
    <t xml:space="preserve">              FRANCESCA DEKLIĆ</t>
  </si>
  <si>
    <t xml:space="preserve">                                           TALIJANSKI DJEČJI VRTIĆ  MRVICA BUJE</t>
  </si>
  <si>
    <t>Službena putovanja</t>
  </si>
  <si>
    <t>Zaposlenici</t>
  </si>
  <si>
    <t>1 godina</t>
  </si>
  <si>
    <t>"</t>
  </si>
  <si>
    <t>po potrebi</t>
  </si>
  <si>
    <t>Naknade za auto u priv. Svrhe</t>
  </si>
  <si>
    <t>Ostale pristojbe</t>
  </si>
  <si>
    <t>322 26</t>
  </si>
  <si>
    <t>Ljekovi</t>
  </si>
  <si>
    <t>322 29</t>
  </si>
  <si>
    <t>322 44</t>
  </si>
  <si>
    <t>323 29</t>
  </si>
  <si>
    <t>Ostale usluge</t>
  </si>
  <si>
    <t>323 72</t>
  </si>
  <si>
    <t>Pravne usluge</t>
  </si>
  <si>
    <t>Usluge agencija</t>
  </si>
  <si>
    <t>383 51</t>
  </si>
  <si>
    <t>Ostale kazne</t>
  </si>
  <si>
    <t>422 19</t>
  </si>
  <si>
    <t xml:space="preserve">                         JEDNOSTAVNA NABAVA ZA 2018.g.</t>
  </si>
  <si>
    <t>Jednostavna nab.</t>
  </si>
  <si>
    <t>322 33</t>
  </si>
  <si>
    <t>Plin</t>
  </si>
  <si>
    <t>322 41</t>
  </si>
  <si>
    <t>322 42</t>
  </si>
  <si>
    <t>322 51</t>
  </si>
  <si>
    <t>322 71</t>
  </si>
  <si>
    <t>Opskrba vodom</t>
  </si>
  <si>
    <t>Premije osiguranja imovine i prij.sred.</t>
  </si>
  <si>
    <t>329 31</t>
  </si>
  <si>
    <t>329 5</t>
  </si>
  <si>
    <t>329 91</t>
  </si>
  <si>
    <t>343 1</t>
  </si>
  <si>
    <t>Usluge platnog prometa i banaka</t>
  </si>
  <si>
    <t>343 4</t>
  </si>
  <si>
    <t>422 12</t>
  </si>
  <si>
    <t>Uredski namještaj</t>
  </si>
  <si>
    <t>Ostala uredska oprema</t>
  </si>
  <si>
    <t>424 11</t>
  </si>
  <si>
    <t>UKUPNO</t>
  </si>
  <si>
    <t xml:space="preserve">                             Buje, 15.12.2017.g.</t>
  </si>
  <si>
    <t>Klasa: 400-08/17-01/01</t>
  </si>
  <si>
    <t xml:space="preserve">  Ur.br.: 2105/01-07/03-17-1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</si>
</sst>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32" borderId="10" xfId="0" applyFill="1" applyBorder="1" applyAlignment="1">
      <alignment horizontal="center"/>
    </xf>
    <xf numFmtId="3" fontId="0" fillId="32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3" fontId="0" fillId="32" borderId="13" xfId="0" applyNumberFormat="1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3" fontId="1" fillId="33" borderId="11" xfId="0" applyNumberFormat="1" applyFont="1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3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37" fillId="0" borderId="19" xfId="0" applyFont="1" applyBorder="1" applyAlignment="1">
      <alignment/>
    </xf>
    <xf numFmtId="3" fontId="36" fillId="0" borderId="19" xfId="0" applyNumberFormat="1" applyFont="1" applyBorder="1" applyAlignment="1">
      <alignment/>
    </xf>
    <xf numFmtId="3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46">
      <selection activeCell="I25" sqref="I25"/>
    </sheetView>
  </sheetViews>
  <sheetFormatPr defaultColWidth="9.140625" defaultRowHeight="15"/>
  <cols>
    <col min="1" max="1" width="6.00390625" style="1" customWidth="1"/>
    <col min="2" max="2" width="8.00390625" style="1" customWidth="1"/>
    <col min="3" max="3" width="10.7109375" style="2" customWidth="1"/>
    <col min="4" max="4" width="40.7109375" style="0" bestFit="1" customWidth="1"/>
    <col min="5" max="5" width="14.140625" style="2" bestFit="1" customWidth="1"/>
    <col min="6" max="6" width="12.7109375" style="2" bestFit="1" customWidth="1"/>
    <col min="7" max="7" width="15.421875" style="0" bestFit="1" customWidth="1"/>
  </cols>
  <sheetData>
    <row r="1" ht="25.5" customHeight="1" thickBot="1">
      <c r="D1" s="3" t="s">
        <v>137</v>
      </c>
    </row>
    <row r="2" spans="1:7" s="1" customFormat="1" ht="16.5" customHeight="1">
      <c r="A2" s="9" t="s">
        <v>0</v>
      </c>
      <c r="B2" s="10" t="s">
        <v>2</v>
      </c>
      <c r="C2" s="11" t="s">
        <v>4</v>
      </c>
      <c r="D2" s="10" t="s">
        <v>5</v>
      </c>
      <c r="E2" s="11" t="s">
        <v>6</v>
      </c>
      <c r="F2" s="11" t="s">
        <v>8</v>
      </c>
      <c r="G2" s="12" t="s">
        <v>10</v>
      </c>
    </row>
    <row r="3" spans="1:7" s="1" customFormat="1" ht="15">
      <c r="A3" s="13" t="s">
        <v>1</v>
      </c>
      <c r="B3" s="4" t="s">
        <v>3</v>
      </c>
      <c r="C3" s="5" t="s">
        <v>138</v>
      </c>
      <c r="D3" s="4"/>
      <c r="E3" s="5" t="s">
        <v>7</v>
      </c>
      <c r="F3" s="5" t="s">
        <v>9</v>
      </c>
      <c r="G3" s="14" t="s">
        <v>11</v>
      </c>
    </row>
    <row r="4" spans="1:7" s="18" customFormat="1" ht="15">
      <c r="A4" s="26"/>
      <c r="B4" s="19">
        <v>32</v>
      </c>
      <c r="C4" s="20"/>
      <c r="D4" s="28" t="s">
        <v>105</v>
      </c>
      <c r="E4" s="20"/>
      <c r="F4" s="20"/>
      <c r="G4" s="27"/>
    </row>
    <row r="5" spans="1:7" s="18" customFormat="1" ht="15">
      <c r="A5" s="26"/>
      <c r="B5" s="19">
        <v>321</v>
      </c>
      <c r="C5" s="20"/>
      <c r="D5" s="28" t="s">
        <v>106</v>
      </c>
      <c r="E5" s="20"/>
      <c r="F5" s="20"/>
      <c r="G5" s="27"/>
    </row>
    <row r="6" spans="1:7" s="18" customFormat="1" ht="15">
      <c r="A6" s="26"/>
      <c r="B6" s="19">
        <v>312</v>
      </c>
      <c r="C6" s="29">
        <f>SUM(C7)</f>
        <v>8000</v>
      </c>
      <c r="D6" s="28" t="s">
        <v>140</v>
      </c>
      <c r="E6" s="20"/>
      <c r="F6" s="20"/>
      <c r="G6" s="27"/>
    </row>
    <row r="7" spans="1:7" ht="15">
      <c r="A7" s="15">
        <v>1</v>
      </c>
      <c r="B7" s="6" t="s">
        <v>141</v>
      </c>
      <c r="C7" s="7">
        <v>8000</v>
      </c>
      <c r="D7" s="8" t="s">
        <v>12</v>
      </c>
      <c r="E7" s="7">
        <f>F7*100/122</f>
        <v>6557.377049180328</v>
      </c>
      <c r="F7" s="7">
        <f>C7</f>
        <v>8000</v>
      </c>
      <c r="G7" s="16"/>
    </row>
    <row r="8" spans="1:7" s="18" customFormat="1" ht="15">
      <c r="A8" s="26" t="s">
        <v>109</v>
      </c>
      <c r="B8" s="19" t="s">
        <v>139</v>
      </c>
      <c r="C8" s="29">
        <f>SUM(C9)</f>
        <v>6000</v>
      </c>
      <c r="D8" s="28" t="s">
        <v>107</v>
      </c>
      <c r="E8" s="20"/>
      <c r="F8" s="20"/>
      <c r="G8" s="27"/>
    </row>
    <row r="9" spans="1:7" ht="15">
      <c r="A9" s="15">
        <v>2</v>
      </c>
      <c r="B9" s="6" t="s">
        <v>13</v>
      </c>
      <c r="C9" s="7">
        <v>6000</v>
      </c>
      <c r="D9" s="8" t="s">
        <v>14</v>
      </c>
      <c r="E9" s="7">
        <f aca="true" t="shared" si="0" ref="E9:E25">F9*100/122</f>
        <v>4918.0327868852455</v>
      </c>
      <c r="F9" s="7">
        <f>C9</f>
        <v>6000</v>
      </c>
      <c r="G9" s="16"/>
    </row>
    <row r="10" spans="1:7" s="3" customFormat="1" ht="15">
      <c r="A10" s="21"/>
      <c r="B10" s="22">
        <v>322</v>
      </c>
      <c r="C10" s="23"/>
      <c r="D10" s="24" t="s">
        <v>108</v>
      </c>
      <c r="E10" s="7">
        <f t="shared" si="0"/>
        <v>0</v>
      </c>
      <c r="F10" s="23"/>
      <c r="G10" s="25"/>
    </row>
    <row r="11" spans="1:7" s="3" customFormat="1" ht="15">
      <c r="A11" s="21" t="s">
        <v>110</v>
      </c>
      <c r="B11" s="22" t="s">
        <v>142</v>
      </c>
      <c r="C11" s="23">
        <f>SUM(C12:C18)</f>
        <v>89783</v>
      </c>
      <c r="D11" s="24" t="s">
        <v>111</v>
      </c>
      <c r="E11" s="7">
        <f t="shared" si="0"/>
        <v>0</v>
      </c>
      <c r="F11" s="23"/>
      <c r="G11" s="25"/>
    </row>
    <row r="12" spans="1:7" ht="15">
      <c r="A12" s="15">
        <v>2</v>
      </c>
      <c r="B12" s="6" t="s">
        <v>15</v>
      </c>
      <c r="C12" s="7">
        <v>27050</v>
      </c>
      <c r="D12" s="8" t="s">
        <v>16</v>
      </c>
      <c r="E12" s="7">
        <f t="shared" si="0"/>
        <v>22172.131147540982</v>
      </c>
      <c r="F12" s="7">
        <f>C12</f>
        <v>27050</v>
      </c>
      <c r="G12" s="16"/>
    </row>
    <row r="13" spans="1:7" ht="15">
      <c r="A13" s="15">
        <v>3</v>
      </c>
      <c r="B13" s="6" t="s">
        <v>17</v>
      </c>
      <c r="C13" s="7">
        <v>9000</v>
      </c>
      <c r="D13" s="8" t="s">
        <v>18</v>
      </c>
      <c r="E13" s="7">
        <f t="shared" si="0"/>
        <v>7377.049180327869</v>
      </c>
      <c r="F13" s="7">
        <f aca="true" t="shared" si="1" ref="F13:F18">C13</f>
        <v>9000</v>
      </c>
      <c r="G13" s="16"/>
    </row>
    <row r="14" spans="1:7" ht="15">
      <c r="A14" s="15">
        <v>4</v>
      </c>
      <c r="B14" s="6" t="s">
        <v>19</v>
      </c>
      <c r="C14" s="7">
        <v>18000</v>
      </c>
      <c r="D14" s="8" t="s">
        <v>20</v>
      </c>
      <c r="E14" s="7">
        <f t="shared" si="0"/>
        <v>14754.098360655738</v>
      </c>
      <c r="F14" s="7">
        <f t="shared" si="1"/>
        <v>18000</v>
      </c>
      <c r="G14" s="16"/>
    </row>
    <row r="15" spans="1:7" ht="15">
      <c r="A15" s="15">
        <v>5</v>
      </c>
      <c r="B15" s="6" t="s">
        <v>21</v>
      </c>
      <c r="C15" s="7">
        <v>5000</v>
      </c>
      <c r="D15" s="8" t="s">
        <v>22</v>
      </c>
      <c r="E15" s="7">
        <f t="shared" si="0"/>
        <v>4098.360655737705</v>
      </c>
      <c r="F15" s="7">
        <f t="shared" si="1"/>
        <v>5000</v>
      </c>
      <c r="G15" s="16"/>
    </row>
    <row r="16" spans="1:7" ht="15">
      <c r="A16" s="15">
        <v>6</v>
      </c>
      <c r="B16" s="6" t="s">
        <v>23</v>
      </c>
      <c r="C16" s="7">
        <v>12000</v>
      </c>
      <c r="D16" s="8" t="s">
        <v>24</v>
      </c>
      <c r="E16" s="7">
        <f t="shared" si="0"/>
        <v>9836.065573770491</v>
      </c>
      <c r="F16" s="7">
        <f t="shared" si="1"/>
        <v>12000</v>
      </c>
      <c r="G16" s="16"/>
    </row>
    <row r="17" spans="1:7" ht="15">
      <c r="A17" s="15">
        <v>7</v>
      </c>
      <c r="B17" s="6" t="s">
        <v>25</v>
      </c>
      <c r="C17" s="7">
        <v>1000</v>
      </c>
      <c r="D17" s="8" t="s">
        <v>26</v>
      </c>
      <c r="E17" s="7">
        <f t="shared" si="0"/>
        <v>819.672131147541</v>
      </c>
      <c r="F17" s="7">
        <f t="shared" si="1"/>
        <v>1000</v>
      </c>
      <c r="G17" s="16"/>
    </row>
    <row r="18" spans="1:7" ht="15">
      <c r="A18" s="15">
        <v>8</v>
      </c>
      <c r="B18" s="6" t="s">
        <v>27</v>
      </c>
      <c r="C18" s="7">
        <v>17733</v>
      </c>
      <c r="D18" s="8" t="s">
        <v>28</v>
      </c>
      <c r="E18" s="7">
        <f t="shared" si="0"/>
        <v>14535.245901639344</v>
      </c>
      <c r="F18" s="7">
        <f t="shared" si="1"/>
        <v>17733</v>
      </c>
      <c r="G18" s="16"/>
    </row>
    <row r="19" spans="1:7" s="3" customFormat="1" ht="15">
      <c r="A19" s="21" t="s">
        <v>112</v>
      </c>
      <c r="B19" s="22" t="s">
        <v>113</v>
      </c>
      <c r="C19" s="23">
        <f>SUM(C20)</f>
        <v>222000</v>
      </c>
      <c r="D19" s="24" t="s">
        <v>114</v>
      </c>
      <c r="E19" s="7"/>
      <c r="F19" s="23"/>
      <c r="G19" s="25"/>
    </row>
    <row r="20" spans="1:7" ht="15">
      <c r="A20" s="15">
        <v>1</v>
      </c>
      <c r="B20" s="6" t="s">
        <v>29</v>
      </c>
      <c r="C20" s="7">
        <f>SUM(C21:C25)</f>
        <v>222000</v>
      </c>
      <c r="D20" s="8" t="s">
        <v>30</v>
      </c>
      <c r="E20" s="7"/>
      <c r="F20" s="7"/>
      <c r="G20" s="16"/>
    </row>
    <row r="21" spans="1:7" ht="15">
      <c r="A21" s="15">
        <v>2</v>
      </c>
      <c r="B21" s="6"/>
      <c r="C21" s="7">
        <v>32400</v>
      </c>
      <c r="D21" s="8" t="s">
        <v>115</v>
      </c>
      <c r="E21" s="7">
        <f t="shared" si="0"/>
        <v>26557.377049180326</v>
      </c>
      <c r="F21" s="7">
        <v>32400</v>
      </c>
      <c r="G21" s="16"/>
    </row>
    <row r="22" spans="1:7" ht="15">
      <c r="A22" s="15">
        <v>3</v>
      </c>
      <c r="B22" s="6"/>
      <c r="C22" s="7">
        <v>18900</v>
      </c>
      <c r="D22" s="8" t="s">
        <v>116</v>
      </c>
      <c r="E22" s="7">
        <f t="shared" si="0"/>
        <v>15491.803278688525</v>
      </c>
      <c r="F22" s="7">
        <v>18900</v>
      </c>
      <c r="G22" s="16"/>
    </row>
    <row r="23" spans="1:7" ht="15">
      <c r="A23" s="15">
        <v>4</v>
      </c>
      <c r="B23" s="6"/>
      <c r="C23" s="7">
        <v>48250</v>
      </c>
      <c r="D23" s="8" t="s">
        <v>117</v>
      </c>
      <c r="E23" s="7">
        <f t="shared" si="0"/>
        <v>39549.18032786885</v>
      </c>
      <c r="F23" s="7">
        <v>48250</v>
      </c>
      <c r="G23" s="16"/>
    </row>
    <row r="24" spans="1:7" ht="15">
      <c r="A24" s="15">
        <v>5</v>
      </c>
      <c r="B24" s="6"/>
      <c r="C24" s="7">
        <v>65000</v>
      </c>
      <c r="D24" s="8" t="s">
        <v>118</v>
      </c>
      <c r="E24" s="7">
        <f t="shared" si="0"/>
        <v>53278.688524590165</v>
      </c>
      <c r="F24" s="7">
        <v>65000</v>
      </c>
      <c r="G24" s="16"/>
    </row>
    <row r="25" spans="1:7" ht="15">
      <c r="A25" s="15">
        <v>6</v>
      </c>
      <c r="B25" s="6"/>
      <c r="C25" s="7">
        <v>57450</v>
      </c>
      <c r="D25" s="8" t="s">
        <v>119</v>
      </c>
      <c r="E25" s="7">
        <f t="shared" si="0"/>
        <v>47090.16393442623</v>
      </c>
      <c r="F25" s="7">
        <v>57450</v>
      </c>
      <c r="G25" s="16"/>
    </row>
    <row r="26" spans="1:7" s="3" customFormat="1" ht="15">
      <c r="A26" s="21" t="s">
        <v>121</v>
      </c>
      <c r="B26" s="22" t="s">
        <v>120</v>
      </c>
      <c r="C26" s="23">
        <f>SUM(C27:C30)</f>
        <v>189000</v>
      </c>
      <c r="D26" s="24" t="s">
        <v>122</v>
      </c>
      <c r="E26" s="23"/>
      <c r="F26" s="23"/>
      <c r="G26" s="25"/>
    </row>
    <row r="27" spans="1:7" ht="15">
      <c r="A27" s="15">
        <v>1</v>
      </c>
      <c r="B27" s="6" t="s">
        <v>31</v>
      </c>
      <c r="C27" s="7">
        <v>53000</v>
      </c>
      <c r="D27" s="8" t="s">
        <v>32</v>
      </c>
      <c r="E27" s="7">
        <f aca="true" t="shared" si="2" ref="E27:E73">F27*100/122</f>
        <v>43442.62295081967</v>
      </c>
      <c r="F27" s="7">
        <f>C27</f>
        <v>53000</v>
      </c>
      <c r="G27" s="16"/>
    </row>
    <row r="28" spans="1:7" ht="15">
      <c r="A28" s="15">
        <v>2</v>
      </c>
      <c r="B28" s="6" t="s">
        <v>33</v>
      </c>
      <c r="C28" s="7">
        <v>124000</v>
      </c>
      <c r="D28" s="8" t="s">
        <v>34</v>
      </c>
      <c r="E28" s="7">
        <f t="shared" si="2"/>
        <v>101639.34426229508</v>
      </c>
      <c r="F28" s="7">
        <f aca="true" t="shared" si="3" ref="F28:F40">C28</f>
        <v>124000</v>
      </c>
      <c r="G28" s="16"/>
    </row>
    <row r="29" spans="1:7" ht="15">
      <c r="A29" s="15">
        <v>3</v>
      </c>
      <c r="B29" s="6" t="s">
        <v>135</v>
      </c>
      <c r="C29" s="7">
        <v>3000</v>
      </c>
      <c r="D29" s="8" t="s">
        <v>136</v>
      </c>
      <c r="E29" s="7">
        <f t="shared" si="2"/>
        <v>2459.0163934426228</v>
      </c>
      <c r="F29" s="7">
        <f>C29</f>
        <v>3000</v>
      </c>
      <c r="G29" s="16"/>
    </row>
    <row r="30" spans="1:7" ht="15">
      <c r="A30" s="15">
        <v>4</v>
      </c>
      <c r="B30" s="6" t="s">
        <v>35</v>
      </c>
      <c r="C30" s="7">
        <v>9000</v>
      </c>
      <c r="D30" s="8" t="s">
        <v>36</v>
      </c>
      <c r="E30" s="7">
        <f t="shared" si="2"/>
        <v>7377.049180327869</v>
      </c>
      <c r="F30" s="7">
        <f t="shared" si="3"/>
        <v>9000</v>
      </c>
      <c r="G30" s="16"/>
    </row>
    <row r="31" spans="1:7" s="3" customFormat="1" ht="15">
      <c r="A31" s="21" t="s">
        <v>123</v>
      </c>
      <c r="B31" s="22" t="s">
        <v>37</v>
      </c>
      <c r="C31" s="23">
        <f>SUM(C32:C34)</f>
        <v>14796</v>
      </c>
      <c r="D31" s="24" t="s">
        <v>124</v>
      </c>
      <c r="E31" s="7"/>
      <c r="F31" s="23"/>
      <c r="G31" s="25"/>
    </row>
    <row r="32" spans="1:7" ht="15">
      <c r="A32" s="15">
        <v>1</v>
      </c>
      <c r="B32" s="6" t="s">
        <v>125</v>
      </c>
      <c r="C32" s="7">
        <v>7000</v>
      </c>
      <c r="D32" s="8" t="s">
        <v>38</v>
      </c>
      <c r="E32" s="7">
        <f t="shared" si="2"/>
        <v>5737.704918032787</v>
      </c>
      <c r="F32" s="7">
        <f t="shared" si="3"/>
        <v>7000</v>
      </c>
      <c r="G32" s="16"/>
    </row>
    <row r="33" spans="1:7" ht="15">
      <c r="A33" s="15">
        <v>2</v>
      </c>
      <c r="B33" s="6" t="s">
        <v>126</v>
      </c>
      <c r="C33" s="7">
        <v>4096</v>
      </c>
      <c r="D33" s="8" t="s">
        <v>39</v>
      </c>
      <c r="E33" s="7">
        <f t="shared" si="2"/>
        <v>3357.377049180328</v>
      </c>
      <c r="F33" s="7">
        <f t="shared" si="3"/>
        <v>4096</v>
      </c>
      <c r="G33" s="16"/>
    </row>
    <row r="34" spans="1:7" ht="15">
      <c r="A34" s="15">
        <v>3</v>
      </c>
      <c r="B34" s="6" t="s">
        <v>127</v>
      </c>
      <c r="C34" s="7">
        <v>3700</v>
      </c>
      <c r="D34" s="8" t="s">
        <v>40</v>
      </c>
      <c r="E34" s="7">
        <f t="shared" si="2"/>
        <v>3032.7868852459014</v>
      </c>
      <c r="F34" s="7">
        <f t="shared" si="3"/>
        <v>3700</v>
      </c>
      <c r="G34" s="16"/>
    </row>
    <row r="35" spans="1:7" s="3" customFormat="1" ht="15">
      <c r="A35" s="21" t="s">
        <v>128</v>
      </c>
      <c r="B35" s="22" t="s">
        <v>41</v>
      </c>
      <c r="C35" s="23">
        <f>SUM(C36)</f>
        <v>6000</v>
      </c>
      <c r="D35" s="24" t="s">
        <v>42</v>
      </c>
      <c r="E35" s="7"/>
      <c r="F35" s="23"/>
      <c r="G35" s="25"/>
    </row>
    <row r="36" spans="1:7" ht="15">
      <c r="A36" s="15">
        <v>1</v>
      </c>
      <c r="B36" s="6" t="s">
        <v>129</v>
      </c>
      <c r="C36" s="7">
        <v>6000</v>
      </c>
      <c r="D36" s="8" t="s">
        <v>42</v>
      </c>
      <c r="E36" s="7">
        <f t="shared" si="2"/>
        <v>4918.0327868852455</v>
      </c>
      <c r="F36" s="7">
        <f t="shared" si="3"/>
        <v>6000</v>
      </c>
      <c r="G36" s="16"/>
    </row>
    <row r="37" spans="1:7" s="3" customFormat="1" ht="15">
      <c r="A37" s="21" t="s">
        <v>130</v>
      </c>
      <c r="B37" s="22" t="s">
        <v>43</v>
      </c>
      <c r="C37" s="23">
        <f>SUM(C38)</f>
        <v>23000</v>
      </c>
      <c r="D37" s="24" t="s">
        <v>131</v>
      </c>
      <c r="E37" s="7"/>
      <c r="F37" s="23"/>
      <c r="G37" s="25"/>
    </row>
    <row r="38" spans="1:7" ht="15">
      <c r="A38" s="15">
        <v>1</v>
      </c>
      <c r="B38" s="6" t="s">
        <v>43</v>
      </c>
      <c r="C38" s="7">
        <v>23000</v>
      </c>
      <c r="D38" s="8" t="s">
        <v>44</v>
      </c>
      <c r="E38" s="7">
        <f t="shared" si="2"/>
        <v>18852.45901639344</v>
      </c>
      <c r="F38" s="7">
        <f t="shared" si="3"/>
        <v>23000</v>
      </c>
      <c r="G38" s="16"/>
    </row>
    <row r="39" spans="1:7" s="3" customFormat="1" ht="15">
      <c r="A39" s="21" t="s">
        <v>132</v>
      </c>
      <c r="B39" s="22" t="s">
        <v>133</v>
      </c>
      <c r="C39" s="23">
        <f>SUM(C40:C54)</f>
        <v>69420</v>
      </c>
      <c r="D39" s="24" t="s">
        <v>134</v>
      </c>
      <c r="E39" s="7"/>
      <c r="F39" s="23"/>
      <c r="G39" s="25"/>
    </row>
    <row r="40" spans="1:7" ht="15">
      <c r="A40" s="15">
        <v>1</v>
      </c>
      <c r="B40" s="6" t="s">
        <v>45</v>
      </c>
      <c r="C40" s="7">
        <v>6000</v>
      </c>
      <c r="D40" s="8" t="s">
        <v>46</v>
      </c>
      <c r="E40" s="7">
        <f t="shared" si="2"/>
        <v>4918.0327868852455</v>
      </c>
      <c r="F40" s="7">
        <f t="shared" si="3"/>
        <v>6000</v>
      </c>
      <c r="G40" s="16"/>
    </row>
    <row r="41" spans="1:7" ht="15">
      <c r="A41" s="15">
        <v>2</v>
      </c>
      <c r="B41" s="6" t="s">
        <v>47</v>
      </c>
      <c r="C41" s="7">
        <v>6000</v>
      </c>
      <c r="D41" s="8" t="s">
        <v>48</v>
      </c>
      <c r="E41" s="7">
        <f t="shared" si="2"/>
        <v>4918.0327868852455</v>
      </c>
      <c r="F41" s="7">
        <f aca="true" t="shared" si="4" ref="F41:F68">C41</f>
        <v>6000</v>
      </c>
      <c r="G41" s="16"/>
    </row>
    <row r="42" spans="1:7" ht="15">
      <c r="A42" s="15">
        <v>1</v>
      </c>
      <c r="B42" s="6" t="s">
        <v>49</v>
      </c>
      <c r="C42" s="7">
        <v>3680</v>
      </c>
      <c r="D42" s="8" t="s">
        <v>50</v>
      </c>
      <c r="E42" s="7"/>
      <c r="F42" s="7">
        <f t="shared" si="4"/>
        <v>3680</v>
      </c>
      <c r="G42" s="16"/>
    </row>
    <row r="43" spans="1:7" ht="15">
      <c r="A43" s="15">
        <v>2</v>
      </c>
      <c r="B43" s="6" t="s">
        <v>51</v>
      </c>
      <c r="C43" s="7">
        <v>0</v>
      </c>
      <c r="D43" s="8" t="s">
        <v>52</v>
      </c>
      <c r="E43" s="7">
        <f t="shared" si="2"/>
        <v>0</v>
      </c>
      <c r="F43" s="7">
        <f t="shared" si="4"/>
        <v>0</v>
      </c>
      <c r="G43" s="16"/>
    </row>
    <row r="44" spans="1:7" ht="15">
      <c r="A44" s="15">
        <v>3</v>
      </c>
      <c r="B44" s="6" t="s">
        <v>53</v>
      </c>
      <c r="C44" s="7">
        <v>2640</v>
      </c>
      <c r="D44" s="8" t="s">
        <v>54</v>
      </c>
      <c r="E44" s="7">
        <f t="shared" si="2"/>
        <v>2163.934426229508</v>
      </c>
      <c r="F44" s="7">
        <f t="shared" si="4"/>
        <v>2640</v>
      </c>
      <c r="G44" s="16"/>
    </row>
    <row r="45" spans="1:7" ht="15">
      <c r="A45" s="15">
        <v>4</v>
      </c>
      <c r="B45" s="6" t="s">
        <v>55</v>
      </c>
      <c r="C45" s="7">
        <v>4000</v>
      </c>
      <c r="D45" s="8" t="s">
        <v>56</v>
      </c>
      <c r="E45" s="7">
        <f t="shared" si="2"/>
        <v>3278.688524590164</v>
      </c>
      <c r="F45" s="7">
        <f t="shared" si="4"/>
        <v>4000</v>
      </c>
      <c r="G45" s="16"/>
    </row>
    <row r="46" spans="1:7" ht="15">
      <c r="A46" s="15">
        <v>5</v>
      </c>
      <c r="B46" s="6" t="s">
        <v>57</v>
      </c>
      <c r="C46" s="7">
        <v>7000</v>
      </c>
      <c r="D46" s="8" t="s">
        <v>58</v>
      </c>
      <c r="E46" s="7">
        <f t="shared" si="2"/>
        <v>5737.704918032787</v>
      </c>
      <c r="F46" s="7">
        <f t="shared" si="4"/>
        <v>7000</v>
      </c>
      <c r="G46" s="16"/>
    </row>
    <row r="47" spans="1:7" ht="15">
      <c r="A47" s="15">
        <v>6</v>
      </c>
      <c r="B47" s="6" t="s">
        <v>59</v>
      </c>
      <c r="C47" s="7">
        <v>4000</v>
      </c>
      <c r="D47" s="8" t="s">
        <v>62</v>
      </c>
      <c r="E47" s="7">
        <f t="shared" si="2"/>
        <v>3278.688524590164</v>
      </c>
      <c r="F47" s="7">
        <f t="shared" si="4"/>
        <v>4000</v>
      </c>
      <c r="G47" s="16"/>
    </row>
    <row r="48" spans="1:7" ht="15">
      <c r="A48" s="15">
        <v>7</v>
      </c>
      <c r="B48" s="6" t="s">
        <v>60</v>
      </c>
      <c r="C48" s="7">
        <v>5000</v>
      </c>
      <c r="D48" s="8" t="s">
        <v>61</v>
      </c>
      <c r="E48" s="7">
        <f t="shared" si="2"/>
        <v>4098.360655737705</v>
      </c>
      <c r="F48" s="7">
        <f t="shared" si="4"/>
        <v>5000</v>
      </c>
      <c r="G48" s="16"/>
    </row>
    <row r="49" spans="1:7" ht="15">
      <c r="A49" s="15">
        <v>8</v>
      </c>
      <c r="B49" s="6" t="s">
        <v>63</v>
      </c>
      <c r="C49" s="7">
        <v>10000</v>
      </c>
      <c r="D49" s="8" t="s">
        <v>64</v>
      </c>
      <c r="E49" s="7">
        <f t="shared" si="2"/>
        <v>8196.72131147541</v>
      </c>
      <c r="F49" s="7">
        <f t="shared" si="4"/>
        <v>10000</v>
      </c>
      <c r="G49" s="16"/>
    </row>
    <row r="50" spans="1:7" ht="15">
      <c r="A50" s="15">
        <v>9</v>
      </c>
      <c r="B50" s="6" t="s">
        <v>65</v>
      </c>
      <c r="C50" s="7">
        <v>8360</v>
      </c>
      <c r="D50" s="8" t="s">
        <v>66</v>
      </c>
      <c r="E50" s="7">
        <f t="shared" si="2"/>
        <v>6852.459016393443</v>
      </c>
      <c r="F50" s="7">
        <f t="shared" si="4"/>
        <v>8360</v>
      </c>
      <c r="G50" s="16"/>
    </row>
    <row r="51" spans="1:7" ht="15">
      <c r="A51" s="15">
        <v>10</v>
      </c>
      <c r="B51" s="6" t="s">
        <v>67</v>
      </c>
      <c r="C51" s="7">
        <v>3240</v>
      </c>
      <c r="D51" s="8" t="s">
        <v>68</v>
      </c>
      <c r="E51" s="7">
        <f t="shared" si="2"/>
        <v>2655.7377049180327</v>
      </c>
      <c r="F51" s="7">
        <f t="shared" si="4"/>
        <v>3240</v>
      </c>
      <c r="G51" s="16"/>
    </row>
    <row r="52" spans="1:7" ht="15">
      <c r="A52" s="15">
        <v>11</v>
      </c>
      <c r="B52" s="6" t="s">
        <v>69</v>
      </c>
      <c r="C52" s="7">
        <v>0</v>
      </c>
      <c r="D52" s="8" t="s">
        <v>70</v>
      </c>
      <c r="E52" s="7">
        <f t="shared" si="2"/>
        <v>0</v>
      </c>
      <c r="F52" s="7">
        <f t="shared" si="4"/>
        <v>0</v>
      </c>
      <c r="G52" s="16"/>
    </row>
    <row r="53" spans="1:7" ht="15">
      <c r="A53" s="15">
        <v>12</v>
      </c>
      <c r="B53" s="6" t="s">
        <v>71</v>
      </c>
      <c r="C53" s="7">
        <v>4500</v>
      </c>
      <c r="D53" s="8" t="s">
        <v>72</v>
      </c>
      <c r="E53" s="7">
        <f t="shared" si="2"/>
        <v>3688.5245901639346</v>
      </c>
      <c r="F53" s="7">
        <f t="shared" si="4"/>
        <v>4500</v>
      </c>
      <c r="G53" s="16"/>
    </row>
    <row r="54" spans="1:7" ht="15">
      <c r="A54" s="15">
        <v>13</v>
      </c>
      <c r="B54" s="6" t="s">
        <v>73</v>
      </c>
      <c r="C54" s="7">
        <v>5000</v>
      </c>
      <c r="D54" s="8" t="s">
        <v>74</v>
      </c>
      <c r="E54" s="7">
        <f t="shared" si="2"/>
        <v>4098.360655737705</v>
      </c>
      <c r="F54" s="7">
        <f t="shared" si="4"/>
        <v>5000</v>
      </c>
      <c r="G54" s="16"/>
    </row>
    <row r="55" spans="1:7" s="3" customFormat="1" ht="15">
      <c r="A55" s="21" t="s">
        <v>143</v>
      </c>
      <c r="B55" s="22">
        <v>329</v>
      </c>
      <c r="C55" s="23">
        <f>SUM(C56:C59)</f>
        <v>47400</v>
      </c>
      <c r="D55" s="24" t="s">
        <v>144</v>
      </c>
      <c r="E55" s="23"/>
      <c r="F55" s="23"/>
      <c r="G55" s="25"/>
    </row>
    <row r="56" spans="1:7" ht="15">
      <c r="A56" s="15">
        <v>1</v>
      </c>
      <c r="B56" s="6" t="s">
        <v>75</v>
      </c>
      <c r="C56" s="7">
        <v>20000</v>
      </c>
      <c r="D56" s="8" t="s">
        <v>76</v>
      </c>
      <c r="E56" s="7">
        <f t="shared" si="2"/>
        <v>16393.44262295082</v>
      </c>
      <c r="F56" s="7">
        <f t="shared" si="4"/>
        <v>20000</v>
      </c>
      <c r="G56" s="16"/>
    </row>
    <row r="57" spans="1:7" ht="15">
      <c r="A57" s="15">
        <v>2</v>
      </c>
      <c r="B57" s="6" t="s">
        <v>77</v>
      </c>
      <c r="C57" s="7">
        <v>5000</v>
      </c>
      <c r="D57" s="8" t="s">
        <v>78</v>
      </c>
      <c r="E57" s="7">
        <f t="shared" si="2"/>
        <v>4098.360655737705</v>
      </c>
      <c r="F57" s="7">
        <f t="shared" si="4"/>
        <v>5000</v>
      </c>
      <c r="G57" s="16"/>
    </row>
    <row r="58" spans="1:7" ht="15">
      <c r="A58" s="15">
        <v>3</v>
      </c>
      <c r="B58" s="6" t="s">
        <v>79</v>
      </c>
      <c r="C58" s="7">
        <v>3000</v>
      </c>
      <c r="D58" s="8" t="s">
        <v>82</v>
      </c>
      <c r="E58" s="7">
        <f t="shared" si="2"/>
        <v>2459.0163934426228</v>
      </c>
      <c r="F58" s="7">
        <f t="shared" si="4"/>
        <v>3000</v>
      </c>
      <c r="G58" s="16"/>
    </row>
    <row r="59" spans="1:7" ht="15">
      <c r="A59" s="15">
        <v>4</v>
      </c>
      <c r="B59" s="6" t="s">
        <v>80</v>
      </c>
      <c r="C59" s="7">
        <v>19400</v>
      </c>
      <c r="D59" s="8" t="s">
        <v>81</v>
      </c>
      <c r="E59" s="7">
        <f t="shared" si="2"/>
        <v>15901.639344262296</v>
      </c>
      <c r="F59" s="7">
        <f t="shared" si="4"/>
        <v>19400</v>
      </c>
      <c r="G59" s="16"/>
    </row>
    <row r="60" spans="1:7" s="3" customFormat="1" ht="15">
      <c r="A60" s="21" t="s">
        <v>145</v>
      </c>
      <c r="B60" s="22">
        <v>343</v>
      </c>
      <c r="C60" s="23">
        <f>SUM(C61:C62)</f>
        <v>10000</v>
      </c>
      <c r="D60" s="24" t="s">
        <v>146</v>
      </c>
      <c r="E60" s="23"/>
      <c r="F60" s="23"/>
      <c r="G60" s="25"/>
    </row>
    <row r="61" spans="1:7" ht="15">
      <c r="A61" s="15">
        <v>1</v>
      </c>
      <c r="B61" s="6" t="s">
        <v>83</v>
      </c>
      <c r="C61" s="7">
        <v>5000</v>
      </c>
      <c r="D61" s="8" t="s">
        <v>84</v>
      </c>
      <c r="E61" s="7">
        <f t="shared" si="2"/>
        <v>4098.360655737705</v>
      </c>
      <c r="F61" s="7">
        <f t="shared" si="4"/>
        <v>5000</v>
      </c>
      <c r="G61" s="16"/>
    </row>
    <row r="62" spans="1:7" ht="15">
      <c r="A62" s="15">
        <v>2</v>
      </c>
      <c r="B62" s="6" t="s">
        <v>85</v>
      </c>
      <c r="C62" s="7">
        <v>5000</v>
      </c>
      <c r="D62" s="8" t="s">
        <v>86</v>
      </c>
      <c r="E62" s="7">
        <f t="shared" si="2"/>
        <v>4098.360655737705</v>
      </c>
      <c r="F62" s="7">
        <f t="shared" si="4"/>
        <v>5000</v>
      </c>
      <c r="G62" s="16"/>
    </row>
    <row r="63" spans="1:7" s="3" customFormat="1" ht="15">
      <c r="A63" s="21" t="s">
        <v>147</v>
      </c>
      <c r="B63" s="22">
        <v>381</v>
      </c>
      <c r="C63" s="23">
        <f>SUM(C64)</f>
        <v>1000</v>
      </c>
      <c r="D63" s="24" t="s">
        <v>148</v>
      </c>
      <c r="E63" s="23"/>
      <c r="F63" s="23"/>
      <c r="G63" s="25"/>
    </row>
    <row r="64" spans="1:7" ht="15">
      <c r="A64" s="15">
        <v>1</v>
      </c>
      <c r="B64" s="6" t="s">
        <v>87</v>
      </c>
      <c r="C64" s="7">
        <v>1000</v>
      </c>
      <c r="D64" s="8" t="s">
        <v>88</v>
      </c>
      <c r="E64" s="7">
        <f t="shared" si="2"/>
        <v>819.672131147541</v>
      </c>
      <c r="F64" s="7">
        <f t="shared" si="4"/>
        <v>1000</v>
      </c>
      <c r="G64" s="16"/>
    </row>
    <row r="65" spans="1:7" s="3" customFormat="1" ht="15">
      <c r="A65" s="21" t="s">
        <v>149</v>
      </c>
      <c r="B65" s="22">
        <v>422</v>
      </c>
      <c r="C65" s="23">
        <f>SUM(C66:C73)</f>
        <v>81421</v>
      </c>
      <c r="D65" s="24" t="s">
        <v>150</v>
      </c>
      <c r="E65" s="23"/>
      <c r="F65" s="23"/>
      <c r="G65" s="25"/>
    </row>
    <row r="66" spans="1:7" ht="15">
      <c r="A66" s="15">
        <v>1</v>
      </c>
      <c r="B66" s="6" t="s">
        <v>89</v>
      </c>
      <c r="C66" s="7">
        <v>0</v>
      </c>
      <c r="D66" s="8" t="s">
        <v>90</v>
      </c>
      <c r="E66" s="7">
        <f t="shared" si="2"/>
        <v>0</v>
      </c>
      <c r="F66" s="7">
        <f t="shared" si="4"/>
        <v>0</v>
      </c>
      <c r="G66" s="16"/>
    </row>
    <row r="67" spans="1:7" ht="15">
      <c r="A67" s="15">
        <v>2</v>
      </c>
      <c r="B67" s="6" t="s">
        <v>91</v>
      </c>
      <c r="C67" s="7">
        <v>7000</v>
      </c>
      <c r="D67" s="8" t="s">
        <v>92</v>
      </c>
      <c r="E67" s="7">
        <f t="shared" si="2"/>
        <v>5737.704918032787</v>
      </c>
      <c r="F67" s="7">
        <f t="shared" si="4"/>
        <v>7000</v>
      </c>
      <c r="G67" s="16"/>
    </row>
    <row r="68" spans="1:7" ht="15">
      <c r="A68" s="15">
        <v>3</v>
      </c>
      <c r="B68" s="6" t="s">
        <v>93</v>
      </c>
      <c r="C68" s="7">
        <v>3000</v>
      </c>
      <c r="D68" s="8" t="s">
        <v>94</v>
      </c>
      <c r="E68" s="7">
        <f t="shared" si="2"/>
        <v>2459.0163934426228</v>
      </c>
      <c r="F68" s="7">
        <f t="shared" si="4"/>
        <v>3000</v>
      </c>
      <c r="G68" s="16"/>
    </row>
    <row r="69" spans="1:7" ht="15">
      <c r="A69" s="15">
        <v>4</v>
      </c>
      <c r="B69" s="6" t="s">
        <v>96</v>
      </c>
      <c r="C69" s="7">
        <v>0</v>
      </c>
      <c r="D69" s="8" t="s">
        <v>97</v>
      </c>
      <c r="E69" s="7">
        <f t="shared" si="2"/>
        <v>0</v>
      </c>
      <c r="F69" s="7">
        <f aca="true" t="shared" si="5" ref="F69:F75">C69</f>
        <v>0</v>
      </c>
      <c r="G69" s="16"/>
    </row>
    <row r="70" spans="1:7" ht="15">
      <c r="A70" s="15">
        <v>5</v>
      </c>
      <c r="B70" s="6" t="s">
        <v>151</v>
      </c>
      <c r="C70" s="7">
        <v>39799</v>
      </c>
      <c r="D70" s="8" t="s">
        <v>152</v>
      </c>
      <c r="E70" s="7">
        <f t="shared" si="2"/>
        <v>32622.131147540982</v>
      </c>
      <c r="F70" s="7">
        <f t="shared" si="5"/>
        <v>39799</v>
      </c>
      <c r="G70" s="16"/>
    </row>
    <row r="71" spans="1:7" ht="15">
      <c r="A71" s="15">
        <v>6</v>
      </c>
      <c r="B71" s="6" t="s">
        <v>95</v>
      </c>
      <c r="C71" s="7">
        <v>2000</v>
      </c>
      <c r="D71" s="8" t="s">
        <v>98</v>
      </c>
      <c r="E71" s="7">
        <f t="shared" si="2"/>
        <v>1639.344262295082</v>
      </c>
      <c r="F71" s="7">
        <f t="shared" si="5"/>
        <v>2000</v>
      </c>
      <c r="G71" s="16"/>
    </row>
    <row r="72" spans="1:7" ht="15">
      <c r="A72" s="15">
        <v>7</v>
      </c>
      <c r="B72" s="6" t="s">
        <v>99</v>
      </c>
      <c r="C72" s="7">
        <v>0</v>
      </c>
      <c r="D72" s="8" t="s">
        <v>100</v>
      </c>
      <c r="E72" s="7">
        <f t="shared" si="2"/>
        <v>0</v>
      </c>
      <c r="F72" s="7">
        <f t="shared" si="5"/>
        <v>0</v>
      </c>
      <c r="G72" s="16"/>
    </row>
    <row r="73" spans="1:7" ht="15">
      <c r="A73" s="15">
        <v>8</v>
      </c>
      <c r="B73" s="6" t="s">
        <v>101</v>
      </c>
      <c r="C73" s="7">
        <v>29622</v>
      </c>
      <c r="D73" s="8" t="s">
        <v>102</v>
      </c>
      <c r="E73" s="7">
        <f t="shared" si="2"/>
        <v>24280.32786885246</v>
      </c>
      <c r="F73" s="7">
        <f t="shared" si="5"/>
        <v>29622</v>
      </c>
      <c r="G73" s="16"/>
    </row>
    <row r="74" spans="1:7" ht="15">
      <c r="A74" s="15">
        <v>1</v>
      </c>
      <c r="B74" s="6" t="s">
        <v>103</v>
      </c>
      <c r="C74" s="7">
        <v>4000</v>
      </c>
      <c r="D74" s="8" t="s">
        <v>104</v>
      </c>
      <c r="E74" s="7">
        <f>F74*100/122</f>
        <v>3278.688524590164</v>
      </c>
      <c r="F74" s="7">
        <f t="shared" si="5"/>
        <v>4000</v>
      </c>
      <c r="G74" s="16"/>
    </row>
    <row r="75" spans="1:7" ht="15.75" thickBot="1">
      <c r="A75" s="31">
        <v>2</v>
      </c>
      <c r="B75" s="32" t="s">
        <v>153</v>
      </c>
      <c r="C75" s="17">
        <v>3000</v>
      </c>
      <c r="D75" s="33" t="s">
        <v>154</v>
      </c>
      <c r="E75" s="17">
        <f>F75*100/122</f>
        <v>2459.0163934426228</v>
      </c>
      <c r="F75" s="17">
        <f t="shared" si="5"/>
        <v>3000</v>
      </c>
      <c r="G75" s="34"/>
    </row>
    <row r="77" spans="5:6" ht="15">
      <c r="E77" s="42" t="s">
        <v>156</v>
      </c>
      <c r="F77" s="42"/>
    </row>
    <row r="78" ht="15">
      <c r="B78" s="1" t="s">
        <v>155</v>
      </c>
    </row>
    <row r="79" spans="5:6" ht="15">
      <c r="E79" s="30"/>
      <c r="F79" s="30"/>
    </row>
  </sheetData>
  <sheetProtection/>
  <mergeCells count="1">
    <mergeCell ref="E77:F77"/>
  </mergeCells>
  <printOptions/>
  <pageMargins left="0.7" right="0.7" top="0.75" bottom="0.75" header="0.3" footer="0.3"/>
  <pageSetup horizontalDpi="300" verticalDpi="300" orientation="portrait" paperSize="9" scale="82" r:id="rId1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85"/>
  <sheetViews>
    <sheetView zoomScalePageLayoutView="0" workbookViewId="0" topLeftCell="A19">
      <selection activeCell="D36" sqref="D36"/>
    </sheetView>
  </sheetViews>
  <sheetFormatPr defaultColWidth="9.140625" defaultRowHeight="15"/>
  <cols>
    <col min="1" max="1" width="6.00390625" style="1" customWidth="1"/>
    <col min="2" max="2" width="8.00390625" style="1" customWidth="1"/>
    <col min="3" max="3" width="10.7109375" style="2" customWidth="1"/>
    <col min="4" max="4" width="40.7109375" style="0" bestFit="1" customWidth="1"/>
    <col min="5" max="5" width="14.140625" style="2" customWidth="1"/>
    <col min="6" max="6" width="12.7109375" style="2" bestFit="1" customWidth="1"/>
    <col min="7" max="7" width="15.421875" style="0" bestFit="1" customWidth="1"/>
  </cols>
  <sheetData>
    <row r="2" ht="15">
      <c r="B2" s="1" t="s">
        <v>163</v>
      </c>
    </row>
    <row r="3" ht="25.5" customHeight="1" thickBot="1">
      <c r="D3" s="3" t="s">
        <v>164</v>
      </c>
    </row>
    <row r="4" spans="1:7" s="1" customFormat="1" ht="16.5" customHeight="1">
      <c r="A4" s="9" t="s">
        <v>0</v>
      </c>
      <c r="B4" s="10" t="s">
        <v>2</v>
      </c>
      <c r="C4" s="11" t="s">
        <v>4</v>
      </c>
      <c r="D4" s="10" t="s">
        <v>5</v>
      </c>
      <c r="E4" s="11" t="s">
        <v>6</v>
      </c>
      <c r="F4" s="11" t="s">
        <v>8</v>
      </c>
      <c r="G4" s="12" t="s">
        <v>10</v>
      </c>
    </row>
    <row r="5" spans="1:7" s="1" customFormat="1" ht="15">
      <c r="A5" s="13" t="s">
        <v>1</v>
      </c>
      <c r="B5" s="4" t="s">
        <v>3</v>
      </c>
      <c r="C5" s="5" t="s">
        <v>161</v>
      </c>
      <c r="D5" s="4"/>
      <c r="E5" s="5" t="s">
        <v>7</v>
      </c>
      <c r="F5" s="5" t="s">
        <v>9</v>
      </c>
      <c r="G5" s="14" t="s">
        <v>11</v>
      </c>
    </row>
    <row r="6" spans="1:7" s="18" customFormat="1" ht="15">
      <c r="A6" s="26"/>
      <c r="B6" s="19">
        <v>32</v>
      </c>
      <c r="C6" s="20"/>
      <c r="D6" s="28" t="s">
        <v>105</v>
      </c>
      <c r="E6" s="20"/>
      <c r="F6" s="20"/>
      <c r="G6" s="27"/>
    </row>
    <row r="7" spans="1:7" s="18" customFormat="1" ht="15">
      <c r="A7" s="26"/>
      <c r="B7" s="19">
        <v>321</v>
      </c>
      <c r="C7" s="20"/>
      <c r="D7" s="28" t="s">
        <v>106</v>
      </c>
      <c r="E7" s="20"/>
      <c r="F7" s="20"/>
      <c r="G7" s="27"/>
    </row>
    <row r="8" spans="1:7" s="18" customFormat="1" ht="15">
      <c r="A8" s="26"/>
      <c r="B8" s="19">
        <v>312</v>
      </c>
      <c r="C8" s="29">
        <f>SUM(C9)</f>
        <v>11200</v>
      </c>
      <c r="D8" s="28" t="s">
        <v>140</v>
      </c>
      <c r="E8" s="20"/>
      <c r="F8" s="20"/>
      <c r="G8" s="27"/>
    </row>
    <row r="9" spans="1:7" ht="15">
      <c r="A9" s="15">
        <v>1</v>
      </c>
      <c r="B9" s="6" t="s">
        <v>141</v>
      </c>
      <c r="C9" s="7">
        <v>11200</v>
      </c>
      <c r="D9" s="8" t="s">
        <v>12</v>
      </c>
      <c r="E9" s="7">
        <f>F9*100/125</f>
        <v>8960</v>
      </c>
      <c r="F9" s="7">
        <f>C9</f>
        <v>11200</v>
      </c>
      <c r="G9" s="16" t="s">
        <v>158</v>
      </c>
    </row>
    <row r="10" spans="1:7" s="18" customFormat="1" ht="15">
      <c r="A10" s="26" t="s">
        <v>109</v>
      </c>
      <c r="B10" s="19" t="s">
        <v>139</v>
      </c>
      <c r="C10" s="29">
        <f>SUM(C11)</f>
        <v>3000</v>
      </c>
      <c r="D10" s="28" t="s">
        <v>107</v>
      </c>
      <c r="E10" s="20"/>
      <c r="F10" s="20"/>
      <c r="G10" s="27"/>
    </row>
    <row r="11" spans="1:7" ht="15">
      <c r="A11" s="15">
        <v>2</v>
      </c>
      <c r="B11" s="6" t="s">
        <v>13</v>
      </c>
      <c r="C11" s="7">
        <v>3000</v>
      </c>
      <c r="D11" s="8" t="s">
        <v>14</v>
      </c>
      <c r="E11" s="7">
        <f>F11*100/125</f>
        <v>5320</v>
      </c>
      <c r="F11" s="7">
        <v>6650</v>
      </c>
      <c r="G11" s="16" t="s">
        <v>158</v>
      </c>
    </row>
    <row r="12" spans="1:7" s="3" customFormat="1" ht="15">
      <c r="A12" s="21"/>
      <c r="B12" s="22">
        <v>322</v>
      </c>
      <c r="C12" s="23"/>
      <c r="D12" s="24" t="s">
        <v>108</v>
      </c>
      <c r="E12" s="7">
        <f>F12*100/122</f>
        <v>0</v>
      </c>
      <c r="F12" s="23"/>
      <c r="G12" s="25"/>
    </row>
    <row r="13" spans="1:7" s="3" customFormat="1" ht="15">
      <c r="A13" s="21" t="s">
        <v>110</v>
      </c>
      <c r="B13" s="22" t="s">
        <v>142</v>
      </c>
      <c r="C13" s="23">
        <f>SUM(C14:C20)</f>
        <v>89000</v>
      </c>
      <c r="D13" s="24" t="s">
        <v>111</v>
      </c>
      <c r="E13" s="7">
        <f>F13*100/122</f>
        <v>0</v>
      </c>
      <c r="F13" s="23"/>
      <c r="G13" s="25"/>
    </row>
    <row r="14" spans="1:7" ht="15">
      <c r="A14" s="15">
        <v>2</v>
      </c>
      <c r="B14" s="6" t="s">
        <v>15</v>
      </c>
      <c r="C14" s="7">
        <v>42000</v>
      </c>
      <c r="D14" s="8" t="s">
        <v>16</v>
      </c>
      <c r="E14" s="7">
        <f aca="true" t="shared" si="0" ref="E14:E20">F14*100/125</f>
        <v>33600</v>
      </c>
      <c r="F14" s="7">
        <f>C14</f>
        <v>42000</v>
      </c>
      <c r="G14" s="16" t="s">
        <v>158</v>
      </c>
    </row>
    <row r="15" spans="1:7" ht="15">
      <c r="A15" s="15">
        <v>3</v>
      </c>
      <c r="B15" s="6" t="s">
        <v>17</v>
      </c>
      <c r="C15" s="7">
        <v>8000</v>
      </c>
      <c r="D15" s="8" t="s">
        <v>18</v>
      </c>
      <c r="E15" s="7">
        <f t="shared" si="0"/>
        <v>6400</v>
      </c>
      <c r="F15" s="7">
        <f>C15</f>
        <v>8000</v>
      </c>
      <c r="G15" s="16" t="s">
        <v>158</v>
      </c>
    </row>
    <row r="16" spans="1:7" ht="15">
      <c r="A16" s="15">
        <v>4</v>
      </c>
      <c r="B16" s="6" t="s">
        <v>19</v>
      </c>
      <c r="C16" s="7">
        <v>15000</v>
      </c>
      <c r="D16" s="8" t="s">
        <v>20</v>
      </c>
      <c r="E16" s="7">
        <f t="shared" si="0"/>
        <v>12000</v>
      </c>
      <c r="F16" s="7">
        <f>C16</f>
        <v>15000</v>
      </c>
      <c r="G16" s="16" t="s">
        <v>158</v>
      </c>
    </row>
    <row r="17" spans="1:7" ht="15">
      <c r="A17" s="15">
        <v>5</v>
      </c>
      <c r="B17" s="6">
        <v>32271</v>
      </c>
      <c r="C17" s="7">
        <v>4000</v>
      </c>
      <c r="D17" s="8" t="s">
        <v>22</v>
      </c>
      <c r="E17" s="7">
        <f t="shared" si="0"/>
        <v>3040</v>
      </c>
      <c r="F17" s="7">
        <v>3800</v>
      </c>
      <c r="G17" s="16" t="s">
        <v>158</v>
      </c>
    </row>
    <row r="18" spans="1:7" ht="15">
      <c r="A18" s="15">
        <v>6</v>
      </c>
      <c r="B18" s="6" t="s">
        <v>23</v>
      </c>
      <c r="C18" s="7">
        <v>12000</v>
      </c>
      <c r="D18" s="8" t="s">
        <v>24</v>
      </c>
      <c r="E18" s="7">
        <f t="shared" si="0"/>
        <v>8440</v>
      </c>
      <c r="F18" s="7">
        <v>10550</v>
      </c>
      <c r="G18" s="16" t="s">
        <v>158</v>
      </c>
    </row>
    <row r="19" spans="1:7" ht="15">
      <c r="A19" s="15">
        <v>7</v>
      </c>
      <c r="B19" s="6" t="s">
        <v>25</v>
      </c>
      <c r="C19" s="7">
        <v>1000</v>
      </c>
      <c r="D19" s="8" t="s">
        <v>26</v>
      </c>
      <c r="E19" s="7">
        <f t="shared" si="0"/>
        <v>800</v>
      </c>
      <c r="F19" s="7">
        <f>C19</f>
        <v>1000</v>
      </c>
      <c r="G19" s="16" t="s">
        <v>158</v>
      </c>
    </row>
    <row r="20" spans="1:7" ht="15">
      <c r="A20" s="15">
        <v>8</v>
      </c>
      <c r="B20" s="6" t="s">
        <v>27</v>
      </c>
      <c r="C20" s="7">
        <v>7000</v>
      </c>
      <c r="D20" s="8" t="s">
        <v>28</v>
      </c>
      <c r="E20" s="7">
        <f t="shared" si="0"/>
        <v>6400</v>
      </c>
      <c r="F20" s="7">
        <v>8000</v>
      </c>
      <c r="G20" s="16" t="s">
        <v>158</v>
      </c>
    </row>
    <row r="21" spans="1:7" s="3" customFormat="1" ht="15">
      <c r="A21" s="21" t="s">
        <v>112</v>
      </c>
      <c r="B21" s="22" t="s">
        <v>113</v>
      </c>
      <c r="C21" s="23">
        <f>SUM(C22)</f>
        <v>350000</v>
      </c>
      <c r="D21" s="24" t="s">
        <v>114</v>
      </c>
      <c r="E21" s="7"/>
      <c r="F21" s="23"/>
      <c r="G21" s="25"/>
    </row>
    <row r="22" spans="1:7" ht="15">
      <c r="A22" s="15">
        <v>1</v>
      </c>
      <c r="B22" s="6" t="s">
        <v>29</v>
      </c>
      <c r="C22" s="7">
        <v>350000</v>
      </c>
      <c r="D22" s="8" t="s">
        <v>30</v>
      </c>
      <c r="E22" s="7"/>
      <c r="F22" s="7"/>
      <c r="G22" s="16"/>
    </row>
    <row r="23" spans="1:7" ht="15">
      <c r="A23" s="15">
        <v>2</v>
      </c>
      <c r="B23" s="6"/>
      <c r="C23" s="7">
        <v>45000</v>
      </c>
      <c r="D23" s="8" t="s">
        <v>115</v>
      </c>
      <c r="E23" s="7">
        <f>F23*100/125</f>
        <v>36000</v>
      </c>
      <c r="F23" s="7">
        <v>45000</v>
      </c>
      <c r="G23" s="16" t="s">
        <v>158</v>
      </c>
    </row>
    <row r="24" spans="1:7" ht="15">
      <c r="A24" s="15">
        <v>3</v>
      </c>
      <c r="B24" s="6"/>
      <c r="C24" s="7">
        <v>48700</v>
      </c>
      <c r="D24" s="8" t="s">
        <v>116</v>
      </c>
      <c r="E24" s="7">
        <f>F24*100/125</f>
        <v>24960</v>
      </c>
      <c r="F24" s="7">
        <v>31200</v>
      </c>
      <c r="G24" s="16" t="s">
        <v>158</v>
      </c>
    </row>
    <row r="25" spans="1:7" ht="15">
      <c r="A25" s="15">
        <v>4</v>
      </c>
      <c r="B25" s="6"/>
      <c r="C25" s="7">
        <v>84800</v>
      </c>
      <c r="D25" s="8" t="s">
        <v>117</v>
      </c>
      <c r="E25" s="7">
        <f>F25*100/125</f>
        <v>67840</v>
      </c>
      <c r="F25" s="7">
        <v>84800</v>
      </c>
      <c r="G25" s="16" t="s">
        <v>158</v>
      </c>
    </row>
    <row r="26" spans="1:7" ht="15">
      <c r="A26" s="15">
        <v>5</v>
      </c>
      <c r="B26" s="6"/>
      <c r="C26" s="7">
        <v>85500</v>
      </c>
      <c r="D26" s="8" t="s">
        <v>118</v>
      </c>
      <c r="E26" s="7">
        <f>F26*100/125</f>
        <v>68400</v>
      </c>
      <c r="F26" s="7">
        <v>85500</v>
      </c>
      <c r="G26" s="16" t="s">
        <v>158</v>
      </c>
    </row>
    <row r="27" spans="1:7" ht="15">
      <c r="A27" s="15">
        <v>6</v>
      </c>
      <c r="B27" s="6"/>
      <c r="C27" s="7">
        <v>86000</v>
      </c>
      <c r="D27" s="8" t="s">
        <v>119</v>
      </c>
      <c r="E27" s="7">
        <f>F27*100/125</f>
        <v>68800</v>
      </c>
      <c r="F27" s="7">
        <v>86000</v>
      </c>
      <c r="G27" s="16" t="s">
        <v>158</v>
      </c>
    </row>
    <row r="28" spans="1:7" s="3" customFormat="1" ht="15">
      <c r="A28" s="21" t="s">
        <v>121</v>
      </c>
      <c r="B28" s="22" t="s">
        <v>120</v>
      </c>
      <c r="C28" s="23">
        <f>SUM(C29:C32)</f>
        <v>231207</v>
      </c>
      <c r="D28" s="24" t="s">
        <v>122</v>
      </c>
      <c r="E28" s="23"/>
      <c r="F28" s="23"/>
      <c r="G28" s="25"/>
    </row>
    <row r="29" spans="1:7" ht="15">
      <c r="A29" s="15">
        <v>1</v>
      </c>
      <c r="B29" s="6" t="s">
        <v>31</v>
      </c>
      <c r="C29" s="7">
        <v>65000</v>
      </c>
      <c r="D29" s="8" t="s">
        <v>32</v>
      </c>
      <c r="E29" s="7">
        <f>F29*100/125</f>
        <v>52000</v>
      </c>
      <c r="F29" s="7">
        <f>C29</f>
        <v>65000</v>
      </c>
      <c r="G29" s="16" t="s">
        <v>158</v>
      </c>
    </row>
    <row r="30" spans="1:7" ht="15">
      <c r="A30" s="15">
        <v>2</v>
      </c>
      <c r="B30" s="6" t="s">
        <v>33</v>
      </c>
      <c r="C30" s="7">
        <v>157000</v>
      </c>
      <c r="D30" s="8" t="s">
        <v>34</v>
      </c>
      <c r="E30" s="7">
        <f>F30*100/125</f>
        <v>109262.4</v>
      </c>
      <c r="F30" s="7">
        <v>136578</v>
      </c>
      <c r="G30" s="16" t="s">
        <v>159</v>
      </c>
    </row>
    <row r="31" spans="1:7" ht="15">
      <c r="A31" s="15">
        <v>3</v>
      </c>
      <c r="B31" s="6" t="s">
        <v>135</v>
      </c>
      <c r="C31" s="7">
        <v>3310</v>
      </c>
      <c r="D31" s="8" t="s">
        <v>136</v>
      </c>
      <c r="E31" s="7">
        <f>F31*100/123</f>
        <v>2673.9837398373984</v>
      </c>
      <c r="F31" s="7">
        <v>3289</v>
      </c>
      <c r="G31" s="16" t="s">
        <v>158</v>
      </c>
    </row>
    <row r="32" spans="1:7" ht="15">
      <c r="A32" s="15">
        <v>4</v>
      </c>
      <c r="B32" s="6" t="s">
        <v>35</v>
      </c>
      <c r="C32" s="7">
        <v>5897</v>
      </c>
      <c r="D32" s="8" t="s">
        <v>36</v>
      </c>
      <c r="E32" s="7">
        <f>F32*100/125</f>
        <v>6724</v>
      </c>
      <c r="F32" s="7">
        <v>8405</v>
      </c>
      <c r="G32" s="16" t="s">
        <v>158</v>
      </c>
    </row>
    <row r="33" spans="1:7" s="3" customFormat="1" ht="15">
      <c r="A33" s="21" t="s">
        <v>123</v>
      </c>
      <c r="B33" s="22" t="s">
        <v>37</v>
      </c>
      <c r="C33" s="23">
        <f>SUM(C34:C36)</f>
        <v>7000</v>
      </c>
      <c r="D33" s="24" t="s">
        <v>124</v>
      </c>
      <c r="E33" s="7"/>
      <c r="F33" s="23"/>
      <c r="G33" s="25"/>
    </row>
    <row r="34" spans="1:7" ht="15">
      <c r="A34" s="15">
        <v>1</v>
      </c>
      <c r="B34" s="6" t="s">
        <v>125</v>
      </c>
      <c r="C34" s="7">
        <v>5000</v>
      </c>
      <c r="D34" s="8" t="s">
        <v>38</v>
      </c>
      <c r="E34" s="7">
        <f>F34*100/125</f>
        <v>2400</v>
      </c>
      <c r="F34" s="7">
        <v>3000</v>
      </c>
      <c r="G34" s="16" t="s">
        <v>158</v>
      </c>
    </row>
    <row r="35" spans="1:7" ht="15">
      <c r="A35" s="15">
        <v>2</v>
      </c>
      <c r="B35" s="6" t="s">
        <v>126</v>
      </c>
      <c r="C35" s="7">
        <v>2000</v>
      </c>
      <c r="D35" s="8" t="s">
        <v>39</v>
      </c>
      <c r="E35" s="7">
        <f>F35*100/125</f>
        <v>2920</v>
      </c>
      <c r="F35" s="7">
        <v>3650</v>
      </c>
      <c r="G35" s="16" t="s">
        <v>158</v>
      </c>
    </row>
    <row r="36" spans="1:7" ht="15">
      <c r="A36" s="15">
        <v>3</v>
      </c>
      <c r="B36" s="6" t="s">
        <v>127</v>
      </c>
      <c r="C36" s="7">
        <v>0</v>
      </c>
      <c r="D36" s="8" t="s">
        <v>40</v>
      </c>
      <c r="E36" s="7">
        <f>F36*100/123</f>
        <v>0</v>
      </c>
      <c r="F36" s="7">
        <f>C36</f>
        <v>0</v>
      </c>
      <c r="G36" s="16"/>
    </row>
    <row r="37" spans="1:7" s="3" customFormat="1" ht="15">
      <c r="A37" s="21" t="s">
        <v>128</v>
      </c>
      <c r="B37" s="22" t="s">
        <v>41</v>
      </c>
      <c r="C37" s="23">
        <f>SUM(C38)</f>
        <v>10000</v>
      </c>
      <c r="D37" s="24" t="s">
        <v>42</v>
      </c>
      <c r="E37" s="7"/>
      <c r="F37" s="23"/>
      <c r="G37" s="25"/>
    </row>
    <row r="38" spans="1:7" ht="15">
      <c r="A38" s="15">
        <v>1</v>
      </c>
      <c r="B38" s="6" t="s">
        <v>129</v>
      </c>
      <c r="C38" s="7">
        <v>10000</v>
      </c>
      <c r="D38" s="8" t="s">
        <v>42</v>
      </c>
      <c r="E38" s="7">
        <f>F38*100/125</f>
        <v>7600</v>
      </c>
      <c r="F38" s="7">
        <v>9500</v>
      </c>
      <c r="G38" s="16" t="s">
        <v>158</v>
      </c>
    </row>
    <row r="39" spans="1:7" s="3" customFormat="1" ht="15">
      <c r="A39" s="21" t="s">
        <v>130</v>
      </c>
      <c r="B39" s="22" t="s">
        <v>43</v>
      </c>
      <c r="C39" s="23">
        <f>SUM(C40)</f>
        <v>32000</v>
      </c>
      <c r="D39" s="24" t="s">
        <v>131</v>
      </c>
      <c r="E39" s="7"/>
      <c r="F39" s="23"/>
      <c r="G39" s="25"/>
    </row>
    <row r="40" spans="1:7" ht="15">
      <c r="A40" s="15">
        <v>1</v>
      </c>
      <c r="B40" s="6" t="s">
        <v>43</v>
      </c>
      <c r="C40" s="7">
        <v>32000</v>
      </c>
      <c r="D40" s="8" t="s">
        <v>44</v>
      </c>
      <c r="E40" s="7">
        <f>F40*100/125</f>
        <v>24320</v>
      </c>
      <c r="F40" s="7">
        <v>30400</v>
      </c>
      <c r="G40" s="16" t="s">
        <v>158</v>
      </c>
    </row>
    <row r="41" spans="1:7" s="3" customFormat="1" ht="15">
      <c r="A41" s="21" t="s">
        <v>132</v>
      </c>
      <c r="B41" s="22" t="s">
        <v>133</v>
      </c>
      <c r="C41" s="23">
        <f>SUM(C42:C58)</f>
        <v>96850</v>
      </c>
      <c r="D41" s="24" t="s">
        <v>134</v>
      </c>
      <c r="E41" s="7"/>
      <c r="F41" s="23"/>
      <c r="G41" s="25"/>
    </row>
    <row r="42" spans="1:7" ht="15">
      <c r="A42" s="15">
        <v>1</v>
      </c>
      <c r="B42" s="6" t="s">
        <v>45</v>
      </c>
      <c r="C42" s="7">
        <v>2000</v>
      </c>
      <c r="D42" s="8" t="s">
        <v>46</v>
      </c>
      <c r="E42" s="7">
        <f>F42*100/125</f>
        <v>1600</v>
      </c>
      <c r="F42" s="7">
        <f>C42</f>
        <v>2000</v>
      </c>
      <c r="G42" s="16" t="s">
        <v>158</v>
      </c>
    </row>
    <row r="43" spans="1:7" ht="15">
      <c r="A43" s="15">
        <v>2</v>
      </c>
      <c r="B43" s="6" t="s">
        <v>47</v>
      </c>
      <c r="C43" s="7">
        <v>7500</v>
      </c>
      <c r="D43" s="8" t="s">
        <v>48</v>
      </c>
      <c r="E43" s="7">
        <f>F43*100/125</f>
        <v>5620</v>
      </c>
      <c r="F43" s="7">
        <v>7025</v>
      </c>
      <c r="G43" s="16" t="s">
        <v>158</v>
      </c>
    </row>
    <row r="44" spans="1:7" ht="15">
      <c r="A44" s="15">
        <v>1</v>
      </c>
      <c r="B44" s="6" t="s">
        <v>49</v>
      </c>
      <c r="C44" s="7">
        <v>0</v>
      </c>
      <c r="D44" s="8" t="s">
        <v>50</v>
      </c>
      <c r="E44" s="7"/>
      <c r="F44" s="7">
        <f>C44</f>
        <v>0</v>
      </c>
      <c r="G44" s="16"/>
    </row>
    <row r="45" spans="1:7" ht="15">
      <c r="A45" s="15">
        <v>2</v>
      </c>
      <c r="B45" s="6">
        <v>32331</v>
      </c>
      <c r="C45" s="7">
        <v>0</v>
      </c>
      <c r="D45" s="8" t="s">
        <v>52</v>
      </c>
      <c r="E45" s="7">
        <f>F45*100/122</f>
        <v>0</v>
      </c>
      <c r="F45" s="7">
        <f>C45</f>
        <v>0</v>
      </c>
      <c r="G45" s="16"/>
    </row>
    <row r="46" spans="1:7" ht="15">
      <c r="A46" s="15">
        <v>3</v>
      </c>
      <c r="B46" s="6" t="s">
        <v>53</v>
      </c>
      <c r="C46" s="7">
        <v>2800</v>
      </c>
      <c r="D46" s="8" t="s">
        <v>54</v>
      </c>
      <c r="E46" s="7">
        <f aca="true" t="shared" si="1" ref="E46:E58">F46*100/125</f>
        <v>2128</v>
      </c>
      <c r="F46" s="7">
        <v>2660</v>
      </c>
      <c r="G46" s="16" t="s">
        <v>158</v>
      </c>
    </row>
    <row r="47" spans="1:7" ht="15">
      <c r="A47" s="15">
        <v>4</v>
      </c>
      <c r="B47" s="6" t="s">
        <v>55</v>
      </c>
      <c r="C47" s="7">
        <v>8000</v>
      </c>
      <c r="D47" s="8" t="s">
        <v>56</v>
      </c>
      <c r="E47" s="7">
        <f t="shared" si="1"/>
        <v>18320</v>
      </c>
      <c r="F47" s="7">
        <v>22900</v>
      </c>
      <c r="G47" s="16" t="s">
        <v>158</v>
      </c>
    </row>
    <row r="48" spans="1:7" ht="15">
      <c r="A48" s="15">
        <v>5</v>
      </c>
      <c r="B48" s="6" t="s">
        <v>57</v>
      </c>
      <c r="C48" s="7">
        <v>25000</v>
      </c>
      <c r="D48" s="8" t="s">
        <v>58</v>
      </c>
      <c r="E48" s="7">
        <f t="shared" si="1"/>
        <v>20000</v>
      </c>
      <c r="F48" s="7">
        <f>C48</f>
        <v>25000</v>
      </c>
      <c r="G48" s="16" t="s">
        <v>158</v>
      </c>
    </row>
    <row r="49" spans="1:7" ht="15">
      <c r="A49" s="15">
        <v>6</v>
      </c>
      <c r="B49" s="6" t="s">
        <v>59</v>
      </c>
      <c r="C49" s="7">
        <v>6000</v>
      </c>
      <c r="D49" s="8" t="s">
        <v>62</v>
      </c>
      <c r="E49" s="7">
        <f t="shared" si="1"/>
        <v>4800</v>
      </c>
      <c r="F49" s="7">
        <f>C49</f>
        <v>6000</v>
      </c>
      <c r="G49" s="16" t="s">
        <v>158</v>
      </c>
    </row>
    <row r="50" spans="1:7" ht="15">
      <c r="A50" s="15">
        <v>7</v>
      </c>
      <c r="B50" s="6" t="s">
        <v>60</v>
      </c>
      <c r="C50" s="7">
        <v>3000</v>
      </c>
      <c r="D50" s="8" t="s">
        <v>61</v>
      </c>
      <c r="E50" s="7">
        <f t="shared" si="1"/>
        <v>2400</v>
      </c>
      <c r="F50" s="7">
        <f>C50</f>
        <v>3000</v>
      </c>
      <c r="G50" s="16" t="s">
        <v>158</v>
      </c>
    </row>
    <row r="51" spans="1:7" ht="15">
      <c r="A51" s="15">
        <v>8</v>
      </c>
      <c r="B51" s="6" t="s">
        <v>63</v>
      </c>
      <c r="C51" s="7">
        <v>7000</v>
      </c>
      <c r="D51" s="8" t="s">
        <v>64</v>
      </c>
      <c r="E51" s="7">
        <f t="shared" si="1"/>
        <v>4000</v>
      </c>
      <c r="F51" s="7">
        <v>5000</v>
      </c>
      <c r="G51" s="16" t="s">
        <v>158</v>
      </c>
    </row>
    <row r="52" spans="1:7" ht="15">
      <c r="A52" s="15">
        <v>9</v>
      </c>
      <c r="B52" s="6" t="s">
        <v>65</v>
      </c>
      <c r="C52" s="7">
        <v>5000</v>
      </c>
      <c r="D52" s="8" t="s">
        <v>66</v>
      </c>
      <c r="E52" s="7">
        <f t="shared" si="1"/>
        <v>8000</v>
      </c>
      <c r="F52" s="7">
        <v>10000</v>
      </c>
      <c r="G52" s="16" t="s">
        <v>158</v>
      </c>
    </row>
    <row r="53" spans="1:7" ht="15">
      <c r="A53" s="15">
        <v>10</v>
      </c>
      <c r="B53" s="6">
        <v>32369</v>
      </c>
      <c r="C53" s="7">
        <v>5000</v>
      </c>
      <c r="D53" s="8" t="s">
        <v>162</v>
      </c>
      <c r="E53" s="7">
        <f t="shared" si="1"/>
        <v>920</v>
      </c>
      <c r="F53" s="7">
        <v>1150</v>
      </c>
      <c r="G53" s="16" t="s">
        <v>158</v>
      </c>
    </row>
    <row r="54" spans="1:7" ht="15">
      <c r="A54" s="15">
        <v>11</v>
      </c>
      <c r="B54" s="6" t="s">
        <v>67</v>
      </c>
      <c r="C54" s="7">
        <v>5000</v>
      </c>
      <c r="D54" s="8" t="s">
        <v>68</v>
      </c>
      <c r="E54" s="7">
        <f t="shared" si="1"/>
        <v>800</v>
      </c>
      <c r="F54" s="7">
        <v>1000</v>
      </c>
      <c r="G54" s="16" t="s">
        <v>158</v>
      </c>
    </row>
    <row r="55" spans="1:7" ht="15">
      <c r="A55" s="15">
        <v>12</v>
      </c>
      <c r="B55" s="6">
        <v>32412</v>
      </c>
      <c r="C55" s="7">
        <v>2000</v>
      </c>
      <c r="D55" s="8" t="s">
        <v>165</v>
      </c>
      <c r="E55" s="7">
        <f t="shared" si="1"/>
        <v>1600</v>
      </c>
      <c r="F55" s="7">
        <f>C55</f>
        <v>2000</v>
      </c>
      <c r="G55" s="16" t="s">
        <v>158</v>
      </c>
    </row>
    <row r="56" spans="1:7" ht="15">
      <c r="A56" s="15">
        <v>13</v>
      </c>
      <c r="B56" s="6">
        <v>32372</v>
      </c>
      <c r="C56" s="7"/>
      <c r="D56" s="8" t="s">
        <v>157</v>
      </c>
      <c r="E56" s="7">
        <f t="shared" si="1"/>
        <v>3800</v>
      </c>
      <c r="F56" s="7">
        <v>4750</v>
      </c>
      <c r="G56" s="16" t="s">
        <v>158</v>
      </c>
    </row>
    <row r="57" spans="1:7" ht="15">
      <c r="A57" s="15">
        <v>14</v>
      </c>
      <c r="B57" s="6" t="s">
        <v>71</v>
      </c>
      <c r="C57" s="7">
        <v>6000</v>
      </c>
      <c r="D57" s="8" t="s">
        <v>72</v>
      </c>
      <c r="E57" s="7">
        <f t="shared" si="1"/>
        <v>3760</v>
      </c>
      <c r="F57" s="7">
        <v>4700</v>
      </c>
      <c r="G57" s="16" t="s">
        <v>158</v>
      </c>
    </row>
    <row r="58" spans="1:7" ht="15">
      <c r="A58" s="15">
        <v>15</v>
      </c>
      <c r="B58" s="6" t="s">
        <v>73</v>
      </c>
      <c r="C58" s="7">
        <v>12550</v>
      </c>
      <c r="D58" s="8" t="s">
        <v>74</v>
      </c>
      <c r="E58" s="7">
        <f t="shared" si="1"/>
        <v>9537.6</v>
      </c>
      <c r="F58" s="7">
        <v>11922</v>
      </c>
      <c r="G58" s="16" t="s">
        <v>158</v>
      </c>
    </row>
    <row r="59" spans="1:7" s="3" customFormat="1" ht="15">
      <c r="A59" s="21" t="s">
        <v>143</v>
      </c>
      <c r="B59" s="22">
        <v>329</v>
      </c>
      <c r="C59" s="23">
        <f>SUM(C60:C64)</f>
        <v>47428</v>
      </c>
      <c r="D59" s="24" t="s">
        <v>144</v>
      </c>
      <c r="E59" s="23"/>
      <c r="F59" s="23"/>
      <c r="G59" s="25"/>
    </row>
    <row r="60" spans="1:7" ht="15">
      <c r="A60" s="15">
        <v>1</v>
      </c>
      <c r="B60" s="6" t="s">
        <v>75</v>
      </c>
      <c r="C60" s="7">
        <v>16428</v>
      </c>
      <c r="D60" s="8" t="s">
        <v>76</v>
      </c>
      <c r="E60" s="7">
        <f>F60*100/125</f>
        <v>12365.6</v>
      </c>
      <c r="F60" s="7">
        <v>15457</v>
      </c>
      <c r="G60" s="16" t="s">
        <v>158</v>
      </c>
    </row>
    <row r="61" spans="1:7" ht="15">
      <c r="A61" s="15">
        <v>2</v>
      </c>
      <c r="B61" s="6" t="s">
        <v>77</v>
      </c>
      <c r="C61" s="7">
        <v>3500</v>
      </c>
      <c r="D61" s="8" t="s">
        <v>78</v>
      </c>
      <c r="E61" s="7">
        <f>F61*100/125</f>
        <v>2400</v>
      </c>
      <c r="F61" s="7">
        <v>3000</v>
      </c>
      <c r="G61" s="16" t="s">
        <v>158</v>
      </c>
    </row>
    <row r="62" spans="1:7" ht="15">
      <c r="A62" s="15">
        <v>3</v>
      </c>
      <c r="B62" s="6" t="s">
        <v>79</v>
      </c>
      <c r="C62" s="7">
        <v>3000</v>
      </c>
      <c r="D62" s="8" t="s">
        <v>82</v>
      </c>
      <c r="E62" s="7">
        <f>F62*100/125</f>
        <v>2280</v>
      </c>
      <c r="F62" s="7">
        <v>2850</v>
      </c>
      <c r="G62" s="16" t="s">
        <v>158</v>
      </c>
    </row>
    <row r="63" spans="1:7" ht="15">
      <c r="A63" s="15"/>
      <c r="B63" s="6">
        <v>32954</v>
      </c>
      <c r="C63" s="7">
        <v>3500</v>
      </c>
      <c r="D63" s="8" t="s">
        <v>52</v>
      </c>
      <c r="E63" s="7">
        <f>F63*100/125</f>
        <v>2660</v>
      </c>
      <c r="F63" s="7">
        <v>3325</v>
      </c>
      <c r="G63" s="16" t="s">
        <v>158</v>
      </c>
    </row>
    <row r="64" spans="1:7" ht="15">
      <c r="A64" s="15">
        <v>4</v>
      </c>
      <c r="B64" s="6" t="s">
        <v>80</v>
      </c>
      <c r="C64" s="7">
        <v>21000</v>
      </c>
      <c r="D64" s="8" t="s">
        <v>81</v>
      </c>
      <c r="E64" s="7">
        <f>F64*100/125</f>
        <v>15960</v>
      </c>
      <c r="F64" s="7">
        <v>19950</v>
      </c>
      <c r="G64" s="16" t="s">
        <v>158</v>
      </c>
    </row>
    <row r="65" spans="1:7" s="3" customFormat="1" ht="15">
      <c r="A65" s="21" t="s">
        <v>145</v>
      </c>
      <c r="B65" s="22">
        <v>343</v>
      </c>
      <c r="C65" s="23">
        <f>SUM(C66:C67)</f>
        <v>9000</v>
      </c>
      <c r="D65" s="24" t="s">
        <v>146</v>
      </c>
      <c r="E65" s="23"/>
      <c r="F65" s="23"/>
      <c r="G65" s="25"/>
    </row>
    <row r="66" spans="1:7" ht="15">
      <c r="A66" s="15">
        <v>1</v>
      </c>
      <c r="B66" s="6" t="s">
        <v>83</v>
      </c>
      <c r="C66" s="7">
        <v>6000</v>
      </c>
      <c r="D66" s="8" t="s">
        <v>84</v>
      </c>
      <c r="E66" s="7">
        <f>F66*100/125</f>
        <v>4560</v>
      </c>
      <c r="F66" s="7">
        <v>5700</v>
      </c>
      <c r="G66" s="16" t="s">
        <v>158</v>
      </c>
    </row>
    <row r="67" spans="1:7" ht="15">
      <c r="A67" s="15">
        <v>2</v>
      </c>
      <c r="B67" s="6" t="s">
        <v>85</v>
      </c>
      <c r="C67" s="7">
        <v>3000</v>
      </c>
      <c r="D67" s="8" t="s">
        <v>86</v>
      </c>
      <c r="E67" s="7">
        <f>F67*100/125</f>
        <v>2280</v>
      </c>
      <c r="F67" s="7">
        <v>2850</v>
      </c>
      <c r="G67" s="16" t="s">
        <v>158</v>
      </c>
    </row>
    <row r="68" spans="1:7" s="3" customFormat="1" ht="15">
      <c r="A68" s="21" t="s">
        <v>147</v>
      </c>
      <c r="B68" s="22">
        <v>381</v>
      </c>
      <c r="C68" s="23">
        <f>SUM(C69)</f>
        <v>1000</v>
      </c>
      <c r="D68" s="24" t="s">
        <v>148</v>
      </c>
      <c r="E68" s="23"/>
      <c r="F68" s="23"/>
      <c r="G68" s="25"/>
    </row>
    <row r="69" spans="1:7" ht="15">
      <c r="A69" s="15">
        <v>1</v>
      </c>
      <c r="B69" s="6" t="s">
        <v>87</v>
      </c>
      <c r="C69" s="7">
        <v>1000</v>
      </c>
      <c r="D69" s="8" t="s">
        <v>88</v>
      </c>
      <c r="E69" s="7">
        <f>F69*100/125</f>
        <v>760</v>
      </c>
      <c r="F69" s="7">
        <v>950</v>
      </c>
      <c r="G69" s="16" t="s">
        <v>158</v>
      </c>
    </row>
    <row r="70" spans="1:7" s="3" customFormat="1" ht="15">
      <c r="A70" s="21" t="s">
        <v>149</v>
      </c>
      <c r="B70" s="22">
        <v>422</v>
      </c>
      <c r="C70" s="23">
        <f>SUM(C71:C78)</f>
        <v>108500</v>
      </c>
      <c r="D70" s="24" t="s">
        <v>150</v>
      </c>
      <c r="E70" s="23"/>
      <c r="F70" s="23"/>
      <c r="G70" s="25"/>
    </row>
    <row r="71" spans="1:7" ht="15">
      <c r="A71" s="15">
        <v>1</v>
      </c>
      <c r="B71" s="6" t="s">
        <v>89</v>
      </c>
      <c r="C71" s="7">
        <v>10000</v>
      </c>
      <c r="D71" s="8" t="s">
        <v>90</v>
      </c>
      <c r="E71" s="7">
        <f>F71*100/125</f>
        <v>0</v>
      </c>
      <c r="F71" s="7">
        <v>0</v>
      </c>
      <c r="G71" s="16" t="s">
        <v>158</v>
      </c>
    </row>
    <row r="72" spans="1:7" ht="15">
      <c r="A72" s="15">
        <v>2</v>
      </c>
      <c r="B72" s="6" t="s">
        <v>91</v>
      </c>
      <c r="C72" s="7">
        <v>15000</v>
      </c>
      <c r="D72" s="8" t="s">
        <v>92</v>
      </c>
      <c r="E72" s="7">
        <f>F72*100/125</f>
        <v>19000</v>
      </c>
      <c r="F72" s="7">
        <v>23750</v>
      </c>
      <c r="G72" s="16" t="s">
        <v>158</v>
      </c>
    </row>
    <row r="73" spans="1:7" ht="15">
      <c r="A73" s="15">
        <v>3</v>
      </c>
      <c r="B73" s="6" t="s">
        <v>93</v>
      </c>
      <c r="C73" s="7">
        <v>1000</v>
      </c>
      <c r="D73" s="8" t="s">
        <v>94</v>
      </c>
      <c r="E73" s="7">
        <f>F73*100/125</f>
        <v>760</v>
      </c>
      <c r="F73" s="7">
        <v>950</v>
      </c>
      <c r="G73" s="16" t="s">
        <v>158</v>
      </c>
    </row>
    <row r="74" spans="1:7" ht="15">
      <c r="A74" s="15">
        <v>4</v>
      </c>
      <c r="B74" s="6" t="s">
        <v>96</v>
      </c>
      <c r="C74" s="7">
        <v>0</v>
      </c>
      <c r="D74" s="8" t="s">
        <v>97</v>
      </c>
      <c r="E74" s="7">
        <f>F74*100/122</f>
        <v>0</v>
      </c>
      <c r="F74" s="7">
        <f>C74</f>
        <v>0</v>
      </c>
      <c r="G74" s="16" t="s">
        <v>158</v>
      </c>
    </row>
    <row r="75" spans="1:7" ht="15">
      <c r="A75" s="15">
        <v>5</v>
      </c>
      <c r="B75" s="6" t="s">
        <v>151</v>
      </c>
      <c r="C75" s="7">
        <v>0</v>
      </c>
      <c r="D75" s="8" t="s">
        <v>152</v>
      </c>
      <c r="E75" s="7">
        <f>F75*100/123</f>
        <v>0</v>
      </c>
      <c r="F75" s="7">
        <f>C75</f>
        <v>0</v>
      </c>
      <c r="G75" s="16"/>
    </row>
    <row r="76" spans="1:7" ht="15">
      <c r="A76" s="15">
        <v>6</v>
      </c>
      <c r="B76" s="6" t="s">
        <v>95</v>
      </c>
      <c r="C76" s="7">
        <v>0</v>
      </c>
      <c r="D76" s="8" t="s">
        <v>98</v>
      </c>
      <c r="E76" s="7">
        <f>F76*100/123</f>
        <v>0</v>
      </c>
      <c r="F76" s="7">
        <f>C76</f>
        <v>0</v>
      </c>
      <c r="G76" s="16" t="s">
        <v>158</v>
      </c>
    </row>
    <row r="77" spans="1:7" ht="15">
      <c r="A77" s="15">
        <v>7</v>
      </c>
      <c r="B77" s="6" t="s">
        <v>99</v>
      </c>
      <c r="C77" s="7">
        <v>82500</v>
      </c>
      <c r="D77" s="8" t="s">
        <v>166</v>
      </c>
      <c r="E77" s="7">
        <f>F77*100/125</f>
        <v>62700</v>
      </c>
      <c r="F77" s="7">
        <v>78375</v>
      </c>
      <c r="G77" s="16" t="s">
        <v>158</v>
      </c>
    </row>
    <row r="78" spans="1:7" ht="15">
      <c r="A78" s="15">
        <v>8</v>
      </c>
      <c r="B78" s="6" t="s">
        <v>101</v>
      </c>
      <c r="C78" s="7">
        <v>0</v>
      </c>
      <c r="D78" s="8" t="s">
        <v>102</v>
      </c>
      <c r="E78" s="7">
        <f>F78*100/123</f>
        <v>0</v>
      </c>
      <c r="F78" s="7">
        <f>C78</f>
        <v>0</v>
      </c>
      <c r="G78" s="16" t="s">
        <v>158</v>
      </c>
    </row>
    <row r="79" spans="1:7" ht="15">
      <c r="A79" s="15">
        <v>1</v>
      </c>
      <c r="B79" s="6" t="s">
        <v>103</v>
      </c>
      <c r="C79" s="7">
        <v>0</v>
      </c>
      <c r="D79" s="8" t="s">
        <v>104</v>
      </c>
      <c r="E79" s="7">
        <f>F79*100/123</f>
        <v>0</v>
      </c>
      <c r="F79" s="7">
        <f>C79</f>
        <v>0</v>
      </c>
      <c r="G79" s="16" t="s">
        <v>158</v>
      </c>
    </row>
    <row r="80" spans="1:7" ht="15.75" thickBot="1">
      <c r="A80" s="31">
        <v>2</v>
      </c>
      <c r="B80" s="32" t="s">
        <v>153</v>
      </c>
      <c r="C80" s="17">
        <v>0</v>
      </c>
      <c r="D80" s="33" t="s">
        <v>154</v>
      </c>
      <c r="E80" s="17">
        <f>F80*100/123</f>
        <v>0</v>
      </c>
      <c r="F80" s="17">
        <f>C80</f>
        <v>0</v>
      </c>
      <c r="G80" s="34"/>
    </row>
    <row r="82" spans="5:6" ht="15">
      <c r="E82" s="42" t="s">
        <v>167</v>
      </c>
      <c r="F82" s="42"/>
    </row>
    <row r="83" ht="15">
      <c r="B83" s="1" t="s">
        <v>168</v>
      </c>
    </row>
    <row r="84" spans="5:6" ht="15">
      <c r="E84" s="30"/>
      <c r="F84" s="30"/>
    </row>
    <row r="85" spans="4:5" ht="15">
      <c r="D85" t="s">
        <v>160</v>
      </c>
      <c r="E85" s="2" t="s">
        <v>169</v>
      </c>
    </row>
  </sheetData>
  <sheetProtection/>
  <mergeCells count="1">
    <mergeCell ref="E82:F82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87"/>
  <sheetViews>
    <sheetView tabSelected="1" zoomScale="96" zoomScaleNormal="96" workbookViewId="0" topLeftCell="A52">
      <selection activeCell="J89" sqref="J89"/>
    </sheetView>
  </sheetViews>
  <sheetFormatPr defaultColWidth="9.140625" defaultRowHeight="15"/>
  <cols>
    <col min="1" max="1" width="6.00390625" style="1" customWidth="1"/>
    <col min="2" max="2" width="8.00390625" style="1" customWidth="1"/>
    <col min="3" max="3" width="10.7109375" style="2" customWidth="1"/>
    <col min="4" max="4" width="39.140625" style="0" customWidth="1"/>
    <col min="5" max="5" width="9.28125" style="0" customWidth="1"/>
    <col min="6" max="6" width="12.57421875" style="2" customWidth="1"/>
    <col min="7" max="7" width="11.00390625" style="2" customWidth="1"/>
    <col min="8" max="8" width="15.421875" style="0" bestFit="1" customWidth="1"/>
  </cols>
  <sheetData>
    <row r="2" ht="15">
      <c r="B2" s="1" t="s">
        <v>178</v>
      </c>
    </row>
    <row r="3" spans="4:5" ht="25.5" customHeight="1" thickBot="1">
      <c r="D3" s="3" t="s">
        <v>198</v>
      </c>
      <c r="E3" s="3"/>
    </row>
    <row r="4" spans="1:8" s="1" customFormat="1" ht="16.5" customHeight="1">
      <c r="A4" s="9" t="s">
        <v>170</v>
      </c>
      <c r="B4" s="10" t="s">
        <v>2</v>
      </c>
      <c r="C4" s="11" t="s">
        <v>171</v>
      </c>
      <c r="D4" s="10" t="s">
        <v>5</v>
      </c>
      <c r="E4" s="10" t="s">
        <v>173</v>
      </c>
      <c r="F4" s="11" t="s">
        <v>6</v>
      </c>
      <c r="G4" s="11" t="s">
        <v>8</v>
      </c>
      <c r="H4" s="12" t="s">
        <v>10</v>
      </c>
    </row>
    <row r="5" spans="1:8" s="1" customFormat="1" ht="15">
      <c r="A5" s="13" t="s">
        <v>1</v>
      </c>
      <c r="B5" s="4" t="s">
        <v>3</v>
      </c>
      <c r="C5" s="5" t="s">
        <v>172</v>
      </c>
      <c r="D5" s="4"/>
      <c r="E5" s="4" t="s">
        <v>174</v>
      </c>
      <c r="F5" s="5" t="s">
        <v>7</v>
      </c>
      <c r="G5" s="5" t="s">
        <v>9</v>
      </c>
      <c r="H5" s="14" t="s">
        <v>11</v>
      </c>
    </row>
    <row r="6" spans="1:8" s="18" customFormat="1" ht="15">
      <c r="A6" s="26"/>
      <c r="B6" s="19">
        <v>32</v>
      </c>
      <c r="C6" s="20"/>
      <c r="D6" s="28" t="s">
        <v>105</v>
      </c>
      <c r="E6" s="28"/>
      <c r="F6" s="20"/>
      <c r="G6" s="20"/>
      <c r="H6" s="27"/>
    </row>
    <row r="7" spans="1:8" s="18" customFormat="1" ht="15">
      <c r="A7" s="26"/>
      <c r="B7" s="19">
        <v>321</v>
      </c>
      <c r="C7" s="20"/>
      <c r="D7" s="28" t="s">
        <v>106</v>
      </c>
      <c r="E7" s="28"/>
      <c r="F7" s="20"/>
      <c r="G7" s="20"/>
      <c r="H7" s="27"/>
    </row>
    <row r="8" spans="1:8" s="18" customFormat="1" ht="15">
      <c r="A8" s="26"/>
      <c r="B8" s="19">
        <v>312</v>
      </c>
      <c r="C8" s="29"/>
      <c r="D8" s="28" t="s">
        <v>140</v>
      </c>
      <c r="E8" s="28"/>
      <c r="F8" s="20"/>
      <c r="G8" s="20"/>
      <c r="H8" s="27"/>
    </row>
    <row r="9" spans="1:8" ht="15">
      <c r="A9" s="15">
        <v>1</v>
      </c>
      <c r="B9" s="6" t="s">
        <v>141</v>
      </c>
      <c r="C9" s="7"/>
      <c r="D9" s="8" t="s">
        <v>12</v>
      </c>
      <c r="E9" s="8"/>
      <c r="F9" s="7">
        <f>G9*100/125</f>
        <v>4800</v>
      </c>
      <c r="G9" s="7">
        <v>6000</v>
      </c>
      <c r="H9" s="16"/>
    </row>
    <row r="10" spans="1:8" s="18" customFormat="1" ht="15">
      <c r="A10" s="26" t="s">
        <v>109</v>
      </c>
      <c r="B10" s="19">
        <v>321</v>
      </c>
      <c r="C10" s="29"/>
      <c r="D10" s="28" t="s">
        <v>180</v>
      </c>
      <c r="E10" s="28"/>
      <c r="F10" s="20"/>
      <c r="G10" s="20"/>
      <c r="H10" s="27"/>
    </row>
    <row r="11" spans="1:8" s="18" customFormat="1" ht="15">
      <c r="A11" s="26"/>
      <c r="B11" s="36">
        <v>3211</v>
      </c>
      <c r="C11" s="29"/>
      <c r="D11" s="37" t="s">
        <v>179</v>
      </c>
      <c r="E11" s="28"/>
      <c r="F11" s="7">
        <f>G11*100/125</f>
        <v>2400</v>
      </c>
      <c r="G11" s="35">
        <v>3000</v>
      </c>
      <c r="H11" s="16" t="s">
        <v>199</v>
      </c>
    </row>
    <row r="12" spans="1:8" ht="15">
      <c r="A12" s="15">
        <v>2</v>
      </c>
      <c r="B12" s="6">
        <v>3213</v>
      </c>
      <c r="C12" s="7"/>
      <c r="D12" s="8" t="s">
        <v>14</v>
      </c>
      <c r="E12" s="8"/>
      <c r="F12" s="7">
        <f>G12*100/125</f>
        <v>3200</v>
      </c>
      <c r="G12" s="7">
        <v>4000</v>
      </c>
      <c r="H12" s="16" t="s">
        <v>199</v>
      </c>
    </row>
    <row r="13" spans="1:8" ht="15">
      <c r="A13" s="15"/>
      <c r="B13" s="6">
        <v>3214</v>
      </c>
      <c r="C13" s="7"/>
      <c r="D13" s="8" t="s">
        <v>184</v>
      </c>
      <c r="E13" s="8"/>
      <c r="F13" s="7">
        <f>G13*100/125</f>
        <v>3760</v>
      </c>
      <c r="G13" s="7">
        <v>4700</v>
      </c>
      <c r="H13" s="16" t="s">
        <v>199</v>
      </c>
    </row>
    <row r="14" spans="1:8" s="3" customFormat="1" ht="15">
      <c r="A14" s="21"/>
      <c r="B14" s="22">
        <v>322</v>
      </c>
      <c r="C14" s="23"/>
      <c r="D14" s="24" t="s">
        <v>108</v>
      </c>
      <c r="E14" s="24"/>
      <c r="F14" s="7"/>
      <c r="G14" s="23"/>
      <c r="H14" s="16"/>
    </row>
    <row r="15" spans="1:8" s="3" customFormat="1" ht="15">
      <c r="A15" s="21" t="s">
        <v>110</v>
      </c>
      <c r="B15" s="22" t="s">
        <v>142</v>
      </c>
      <c r="C15" s="23"/>
      <c r="D15" s="24" t="s">
        <v>111</v>
      </c>
      <c r="E15" s="24"/>
      <c r="F15" s="7"/>
      <c r="G15" s="23"/>
      <c r="H15" s="16"/>
    </row>
    <row r="16" spans="1:8" ht="15">
      <c r="A16" s="15">
        <v>2</v>
      </c>
      <c r="B16" s="6" t="s">
        <v>15</v>
      </c>
      <c r="C16" s="7"/>
      <c r="D16" s="8" t="s">
        <v>16</v>
      </c>
      <c r="E16" s="8" t="s">
        <v>183</v>
      </c>
      <c r="F16" s="7">
        <f aca="true" t="shared" si="0" ref="F16:F22">G16*100/125</f>
        <v>17000</v>
      </c>
      <c r="G16" s="7">
        <v>21250</v>
      </c>
      <c r="H16" s="16" t="s">
        <v>199</v>
      </c>
    </row>
    <row r="17" spans="1:8" ht="15">
      <c r="A17" s="15">
        <v>3</v>
      </c>
      <c r="B17" s="6" t="s">
        <v>17</v>
      </c>
      <c r="C17" s="7"/>
      <c r="D17" s="8" t="s">
        <v>18</v>
      </c>
      <c r="E17" s="8"/>
      <c r="F17" s="7">
        <f t="shared" si="0"/>
        <v>1200</v>
      </c>
      <c r="G17" s="7">
        <v>1500</v>
      </c>
      <c r="H17" s="16" t="s">
        <v>199</v>
      </c>
    </row>
    <row r="18" spans="1:8" ht="15">
      <c r="A18" s="15">
        <v>4</v>
      </c>
      <c r="B18" s="6" t="s">
        <v>19</v>
      </c>
      <c r="C18" s="7"/>
      <c r="D18" s="8" t="s">
        <v>20</v>
      </c>
      <c r="E18" s="6" t="s">
        <v>182</v>
      </c>
      <c r="F18" s="7">
        <f t="shared" si="0"/>
        <v>9600</v>
      </c>
      <c r="G18" s="7">
        <v>12000</v>
      </c>
      <c r="H18" s="16" t="s">
        <v>199</v>
      </c>
    </row>
    <row r="19" spans="1:8" ht="15">
      <c r="A19" s="15">
        <v>5</v>
      </c>
      <c r="B19" s="6" t="s">
        <v>205</v>
      </c>
      <c r="C19" s="7"/>
      <c r="D19" s="8" t="s">
        <v>22</v>
      </c>
      <c r="E19" s="6" t="s">
        <v>182</v>
      </c>
      <c r="F19" s="7">
        <f t="shared" si="0"/>
        <v>6400</v>
      </c>
      <c r="G19" s="7">
        <v>8000</v>
      </c>
      <c r="H19" s="16" t="s">
        <v>199</v>
      </c>
    </row>
    <row r="20" spans="1:8" ht="15">
      <c r="A20" s="15">
        <v>6</v>
      </c>
      <c r="B20" s="6" t="s">
        <v>23</v>
      </c>
      <c r="C20" s="7"/>
      <c r="D20" s="8" t="s">
        <v>24</v>
      </c>
      <c r="E20" s="6" t="s">
        <v>182</v>
      </c>
      <c r="F20" s="7">
        <f t="shared" si="0"/>
        <v>3360</v>
      </c>
      <c r="G20" s="7">
        <v>4200</v>
      </c>
      <c r="H20" s="16" t="s">
        <v>199</v>
      </c>
    </row>
    <row r="21" spans="1:8" ht="15">
      <c r="A21" s="15">
        <v>7</v>
      </c>
      <c r="B21" s="6" t="s">
        <v>186</v>
      </c>
      <c r="C21" s="7"/>
      <c r="D21" s="8" t="s">
        <v>187</v>
      </c>
      <c r="E21" s="6" t="s">
        <v>182</v>
      </c>
      <c r="F21" s="7">
        <f t="shared" si="0"/>
        <v>320</v>
      </c>
      <c r="G21" s="7">
        <v>400</v>
      </c>
      <c r="H21" s="16" t="s">
        <v>199</v>
      </c>
    </row>
    <row r="22" spans="1:8" ht="15">
      <c r="A22" s="15">
        <v>8</v>
      </c>
      <c r="B22" s="6" t="s">
        <v>27</v>
      </c>
      <c r="C22" s="7"/>
      <c r="D22" s="8" t="s">
        <v>28</v>
      </c>
      <c r="E22" s="6" t="s">
        <v>182</v>
      </c>
      <c r="F22" s="7">
        <f t="shared" si="0"/>
        <v>4800</v>
      </c>
      <c r="G22" s="7">
        <v>6000</v>
      </c>
      <c r="H22" s="16" t="s">
        <v>199</v>
      </c>
    </row>
    <row r="23" spans="1:8" s="3" customFormat="1" ht="15">
      <c r="A23" s="21" t="s">
        <v>112</v>
      </c>
      <c r="B23" s="22" t="s">
        <v>113</v>
      </c>
      <c r="C23" s="23"/>
      <c r="D23" s="24" t="s">
        <v>114</v>
      </c>
      <c r="E23" s="24"/>
      <c r="F23" s="7"/>
      <c r="G23" s="23"/>
      <c r="H23" s="16"/>
    </row>
    <row r="24" spans="1:8" ht="15">
      <c r="A24" s="15">
        <v>1</v>
      </c>
      <c r="B24" s="6" t="s">
        <v>29</v>
      </c>
      <c r="C24" s="7"/>
      <c r="D24" s="8" t="s">
        <v>30</v>
      </c>
      <c r="E24" s="8" t="s">
        <v>181</v>
      </c>
      <c r="F24" s="7"/>
      <c r="G24" s="7">
        <v>170000</v>
      </c>
      <c r="H24" s="16" t="s">
        <v>199</v>
      </c>
    </row>
    <row r="25" spans="1:8" ht="15">
      <c r="A25" s="15">
        <v>2</v>
      </c>
      <c r="B25" s="6"/>
      <c r="C25" s="7"/>
      <c r="D25" s="8" t="s">
        <v>115</v>
      </c>
      <c r="E25" s="8"/>
      <c r="F25" s="7">
        <f>G25*100/125</f>
        <v>0</v>
      </c>
      <c r="G25" s="7">
        <v>0</v>
      </c>
      <c r="H25" s="16" t="s">
        <v>199</v>
      </c>
    </row>
    <row r="26" spans="1:8" ht="15">
      <c r="A26" s="15">
        <v>3</v>
      </c>
      <c r="B26" s="6" t="s">
        <v>188</v>
      </c>
      <c r="C26" s="7"/>
      <c r="D26" s="8" t="s">
        <v>28</v>
      </c>
      <c r="E26" s="8"/>
      <c r="F26" s="7">
        <f>G26*100/125</f>
        <v>4800</v>
      </c>
      <c r="G26" s="7">
        <v>6000</v>
      </c>
      <c r="H26" s="16" t="s">
        <v>199</v>
      </c>
    </row>
    <row r="27" spans="1:8" ht="15">
      <c r="A27" s="15">
        <v>4</v>
      </c>
      <c r="B27" s="6"/>
      <c r="C27" s="7"/>
      <c r="D27" s="8" t="s">
        <v>117</v>
      </c>
      <c r="E27" s="8"/>
      <c r="F27" s="7">
        <f>G27*100/125</f>
        <v>0</v>
      </c>
      <c r="G27" s="7">
        <v>0</v>
      </c>
      <c r="H27" s="16" t="s">
        <v>199</v>
      </c>
    </row>
    <row r="28" spans="1:8" ht="15">
      <c r="A28" s="15">
        <v>5</v>
      </c>
      <c r="B28" s="6"/>
      <c r="C28" s="7"/>
      <c r="D28" s="8" t="s">
        <v>118</v>
      </c>
      <c r="E28" s="8"/>
      <c r="F28" s="7">
        <f>G28*100/125</f>
        <v>0</v>
      </c>
      <c r="G28" s="7">
        <v>0</v>
      </c>
      <c r="H28" s="16" t="s">
        <v>199</v>
      </c>
    </row>
    <row r="29" spans="1:8" ht="15">
      <c r="A29" s="15">
        <v>6</v>
      </c>
      <c r="B29" s="6"/>
      <c r="C29" s="7"/>
      <c r="D29" s="8" t="s">
        <v>119</v>
      </c>
      <c r="E29" s="8"/>
      <c r="F29" s="7">
        <f>G29*100/125</f>
        <v>0</v>
      </c>
      <c r="G29" s="7">
        <v>0</v>
      </c>
      <c r="H29" s="16" t="s">
        <v>199</v>
      </c>
    </row>
    <row r="30" spans="1:8" s="3" customFormat="1" ht="15">
      <c r="A30" s="21" t="s">
        <v>121</v>
      </c>
      <c r="B30" s="22" t="s">
        <v>120</v>
      </c>
      <c r="C30" s="23"/>
      <c r="D30" s="24" t="s">
        <v>122</v>
      </c>
      <c r="E30" s="24"/>
      <c r="F30" s="23"/>
      <c r="G30" s="23"/>
      <c r="H30" s="16"/>
    </row>
    <row r="31" spans="1:8" ht="15">
      <c r="A31" s="15">
        <v>1</v>
      </c>
      <c r="B31" s="6" t="s">
        <v>31</v>
      </c>
      <c r="C31" s="7"/>
      <c r="D31" s="8" t="s">
        <v>32</v>
      </c>
      <c r="E31" s="6" t="s">
        <v>182</v>
      </c>
      <c r="F31" s="7">
        <f>G31*100/125</f>
        <v>32000</v>
      </c>
      <c r="G31" s="7">
        <v>40000</v>
      </c>
      <c r="H31" s="16" t="s">
        <v>199</v>
      </c>
    </row>
    <row r="32" spans="1:8" ht="15">
      <c r="A32" s="15">
        <v>2</v>
      </c>
      <c r="B32" s="6" t="s">
        <v>200</v>
      </c>
      <c r="C32" s="7"/>
      <c r="D32" s="8" t="s">
        <v>201</v>
      </c>
      <c r="E32" s="6" t="s">
        <v>182</v>
      </c>
      <c r="F32" s="7">
        <f>G32*100/125</f>
        <v>560</v>
      </c>
      <c r="G32" s="7">
        <v>700</v>
      </c>
      <c r="H32" s="16" t="s">
        <v>199</v>
      </c>
    </row>
    <row r="33" spans="1:8" ht="15">
      <c r="A33" s="15">
        <v>3</v>
      </c>
      <c r="B33" s="6" t="s">
        <v>135</v>
      </c>
      <c r="C33" s="7"/>
      <c r="D33" s="8" t="s">
        <v>136</v>
      </c>
      <c r="E33" s="6" t="s">
        <v>182</v>
      </c>
      <c r="F33" s="7">
        <f>G33*100/125</f>
        <v>2400</v>
      </c>
      <c r="G33" s="7">
        <v>3000</v>
      </c>
      <c r="H33" s="16" t="s">
        <v>199</v>
      </c>
    </row>
    <row r="34" spans="1:8" ht="15">
      <c r="A34" s="15">
        <v>4</v>
      </c>
      <c r="B34" s="6" t="s">
        <v>33</v>
      </c>
      <c r="C34" s="7"/>
      <c r="D34" s="8" t="s">
        <v>34</v>
      </c>
      <c r="E34" s="6" t="s">
        <v>182</v>
      </c>
      <c r="F34" s="7">
        <f>G34*100/125</f>
        <v>28000</v>
      </c>
      <c r="G34" s="7">
        <v>35000</v>
      </c>
      <c r="H34" s="16" t="s">
        <v>199</v>
      </c>
    </row>
    <row r="35" spans="1:8" s="3" customFormat="1" ht="15">
      <c r="A35" s="21" t="s">
        <v>123</v>
      </c>
      <c r="B35" s="22" t="s">
        <v>37</v>
      </c>
      <c r="C35" s="23"/>
      <c r="D35" s="24" t="s">
        <v>124</v>
      </c>
      <c r="E35" s="8"/>
      <c r="F35" s="7"/>
      <c r="G35" s="23"/>
      <c r="H35" s="16"/>
    </row>
    <row r="36" spans="1:8" ht="15">
      <c r="A36" s="15">
        <v>1</v>
      </c>
      <c r="B36" s="6" t="s">
        <v>202</v>
      </c>
      <c r="C36" s="7"/>
      <c r="D36" s="8" t="s">
        <v>38</v>
      </c>
      <c r="E36" s="38" t="s">
        <v>182</v>
      </c>
      <c r="F36" s="7">
        <f>G36*100/125</f>
        <v>2000</v>
      </c>
      <c r="G36" s="7">
        <v>2500</v>
      </c>
      <c r="H36" s="16" t="s">
        <v>199</v>
      </c>
    </row>
    <row r="37" spans="1:8" ht="15">
      <c r="A37" s="15">
        <v>2</v>
      </c>
      <c r="B37" s="6" t="s">
        <v>203</v>
      </c>
      <c r="C37" s="7"/>
      <c r="D37" s="8" t="s">
        <v>39</v>
      </c>
      <c r="E37" s="8"/>
      <c r="F37" s="7">
        <f>G37*100/125</f>
        <v>2000</v>
      </c>
      <c r="G37" s="7">
        <v>2500</v>
      </c>
      <c r="H37" s="16" t="s">
        <v>199</v>
      </c>
    </row>
    <row r="38" spans="1:8" ht="15">
      <c r="A38" s="15">
        <v>3</v>
      </c>
      <c r="B38" s="6" t="s">
        <v>189</v>
      </c>
      <c r="C38" s="7"/>
      <c r="D38" s="8" t="s">
        <v>40</v>
      </c>
      <c r="E38" s="8"/>
      <c r="F38" s="7">
        <f>G38*100/123</f>
        <v>1626.0162601626016</v>
      </c>
      <c r="G38" s="7">
        <v>2000</v>
      </c>
      <c r="H38" s="16" t="s">
        <v>199</v>
      </c>
    </row>
    <row r="39" spans="1:8" s="3" customFormat="1" ht="15">
      <c r="A39" s="21" t="s">
        <v>128</v>
      </c>
      <c r="B39" s="22" t="s">
        <v>41</v>
      </c>
      <c r="C39" s="23"/>
      <c r="D39" s="24" t="s">
        <v>42</v>
      </c>
      <c r="E39" s="8"/>
      <c r="F39" s="7"/>
      <c r="G39" s="23"/>
      <c r="H39" s="16" t="s">
        <v>199</v>
      </c>
    </row>
    <row r="40" spans="1:8" ht="15">
      <c r="A40" s="15">
        <v>1</v>
      </c>
      <c r="B40" s="6" t="s">
        <v>204</v>
      </c>
      <c r="C40" s="7"/>
      <c r="D40" s="8" t="s">
        <v>42</v>
      </c>
      <c r="E40" s="24"/>
      <c r="F40" s="7">
        <f>G40*100/125</f>
        <v>4000</v>
      </c>
      <c r="G40" s="7">
        <v>5000</v>
      </c>
      <c r="H40" s="16" t="s">
        <v>199</v>
      </c>
    </row>
    <row r="41" spans="1:8" s="3" customFormat="1" ht="15">
      <c r="A41" s="21" t="s">
        <v>130</v>
      </c>
      <c r="B41" s="22" t="s">
        <v>43</v>
      </c>
      <c r="C41" s="23"/>
      <c r="D41" s="24" t="s">
        <v>131</v>
      </c>
      <c r="E41" s="8"/>
      <c r="F41" s="7"/>
      <c r="G41" s="23"/>
      <c r="H41" s="16"/>
    </row>
    <row r="42" spans="1:8" ht="15">
      <c r="A42" s="15">
        <v>1</v>
      </c>
      <c r="B42" s="6" t="s">
        <v>43</v>
      </c>
      <c r="C42" s="7"/>
      <c r="D42" s="8" t="s">
        <v>44</v>
      </c>
      <c r="E42" s="22" t="s">
        <v>182</v>
      </c>
      <c r="F42" s="7">
        <f>G42*100/125</f>
        <v>8400</v>
      </c>
      <c r="G42" s="7">
        <v>10500</v>
      </c>
      <c r="H42" s="16" t="s">
        <v>199</v>
      </c>
    </row>
    <row r="43" spans="1:8" s="3" customFormat="1" ht="15">
      <c r="A43" s="21" t="s">
        <v>132</v>
      </c>
      <c r="B43" s="22" t="s">
        <v>133</v>
      </c>
      <c r="C43" s="23"/>
      <c r="D43" s="24" t="s">
        <v>134</v>
      </c>
      <c r="E43" s="8"/>
      <c r="F43" s="7"/>
      <c r="G43" s="23"/>
      <c r="H43" s="16"/>
    </row>
    <row r="44" spans="1:8" ht="15">
      <c r="A44" s="15">
        <v>1</v>
      </c>
      <c r="B44" s="6" t="s">
        <v>45</v>
      </c>
      <c r="C44" s="7"/>
      <c r="D44" s="8" t="s">
        <v>46</v>
      </c>
      <c r="E44" s="22" t="s">
        <v>182</v>
      </c>
      <c r="F44" s="7">
        <f>G44*100/125</f>
        <v>12000</v>
      </c>
      <c r="G44" s="7">
        <v>15000</v>
      </c>
      <c r="H44" s="16" t="s">
        <v>199</v>
      </c>
    </row>
    <row r="45" spans="1:8" ht="15">
      <c r="A45" s="15">
        <v>2</v>
      </c>
      <c r="B45" s="6" t="s">
        <v>47</v>
      </c>
      <c r="C45" s="7"/>
      <c r="D45" s="8" t="s">
        <v>48</v>
      </c>
      <c r="E45" s="6" t="s">
        <v>182</v>
      </c>
      <c r="F45" s="7">
        <f>G45*100/125</f>
        <v>2400</v>
      </c>
      <c r="G45" s="7">
        <v>3000</v>
      </c>
      <c r="H45" s="16" t="s">
        <v>199</v>
      </c>
    </row>
    <row r="46" spans="1:8" ht="15">
      <c r="A46" s="15">
        <v>1</v>
      </c>
      <c r="B46" s="6" t="s">
        <v>190</v>
      </c>
      <c r="C46" s="7"/>
      <c r="D46" s="8" t="s">
        <v>191</v>
      </c>
      <c r="E46" s="8"/>
      <c r="F46" s="7">
        <f>G46*100/125</f>
        <v>2800</v>
      </c>
      <c r="G46" s="7">
        <v>3500</v>
      </c>
      <c r="H46" s="16" t="s">
        <v>199</v>
      </c>
    </row>
    <row r="47" spans="1:8" ht="15">
      <c r="A47" s="15">
        <v>2</v>
      </c>
      <c r="B47" s="6"/>
      <c r="C47" s="7"/>
      <c r="D47" s="8" t="s">
        <v>52</v>
      </c>
      <c r="E47" s="6" t="s">
        <v>182</v>
      </c>
      <c r="F47" s="7">
        <f>G47*100/125</f>
        <v>0</v>
      </c>
      <c r="G47" s="7">
        <v>0</v>
      </c>
      <c r="H47" s="16" t="s">
        <v>199</v>
      </c>
    </row>
    <row r="48" spans="1:8" ht="15">
      <c r="A48" s="15">
        <v>3</v>
      </c>
      <c r="B48" s="6" t="s">
        <v>53</v>
      </c>
      <c r="C48" s="7"/>
      <c r="D48" s="8" t="s">
        <v>54</v>
      </c>
      <c r="E48" s="8"/>
      <c r="F48" s="7">
        <f aca="true" t="shared" si="1" ref="F48:F60">G48*100/125</f>
        <v>2000</v>
      </c>
      <c r="G48" s="7">
        <v>2500</v>
      </c>
      <c r="H48" s="16" t="s">
        <v>199</v>
      </c>
    </row>
    <row r="49" spans="1:8" ht="15">
      <c r="A49" s="15">
        <v>4</v>
      </c>
      <c r="B49" s="6" t="s">
        <v>57</v>
      </c>
      <c r="C49" s="7"/>
      <c r="D49" s="8" t="s">
        <v>206</v>
      </c>
      <c r="E49" s="6" t="s">
        <v>182</v>
      </c>
      <c r="F49" s="7">
        <f t="shared" si="1"/>
        <v>6400</v>
      </c>
      <c r="G49" s="7">
        <v>8000</v>
      </c>
      <c r="H49" s="16" t="s">
        <v>199</v>
      </c>
    </row>
    <row r="50" spans="1:8" ht="15">
      <c r="A50" s="15">
        <v>5</v>
      </c>
      <c r="B50" s="6" t="s">
        <v>55</v>
      </c>
      <c r="C50" s="7"/>
      <c r="D50" s="8" t="s">
        <v>56</v>
      </c>
      <c r="E50" s="6" t="s">
        <v>182</v>
      </c>
      <c r="F50" s="7">
        <f t="shared" si="1"/>
        <v>3040</v>
      </c>
      <c r="G50" s="7">
        <v>3800</v>
      </c>
      <c r="H50" s="16" t="s">
        <v>199</v>
      </c>
    </row>
    <row r="51" spans="1:8" ht="15">
      <c r="A51" s="15">
        <v>6</v>
      </c>
      <c r="B51" s="6" t="s">
        <v>59</v>
      </c>
      <c r="C51" s="7"/>
      <c r="D51" s="8" t="s">
        <v>62</v>
      </c>
      <c r="E51" s="8"/>
      <c r="F51" s="7">
        <f t="shared" si="1"/>
        <v>160</v>
      </c>
      <c r="G51" s="7">
        <v>200</v>
      </c>
      <c r="H51" s="16" t="s">
        <v>199</v>
      </c>
    </row>
    <row r="52" spans="1:8" ht="15">
      <c r="A52" s="15">
        <v>7</v>
      </c>
      <c r="B52" s="6" t="s">
        <v>60</v>
      </c>
      <c r="C52" s="7"/>
      <c r="D52" s="8" t="s">
        <v>61</v>
      </c>
      <c r="E52" s="8"/>
      <c r="F52" s="7">
        <f t="shared" si="1"/>
        <v>1200</v>
      </c>
      <c r="G52" s="7">
        <v>1500</v>
      </c>
      <c r="H52" s="16" t="s">
        <v>199</v>
      </c>
    </row>
    <row r="53" spans="1:8" ht="15">
      <c r="A53" s="15">
        <v>8</v>
      </c>
      <c r="B53" s="6" t="s">
        <v>63</v>
      </c>
      <c r="C53" s="7"/>
      <c r="D53" s="8" t="s">
        <v>64</v>
      </c>
      <c r="E53" s="6" t="s">
        <v>182</v>
      </c>
      <c r="F53" s="7">
        <f t="shared" si="1"/>
        <v>8000</v>
      </c>
      <c r="G53" s="7">
        <v>10000</v>
      </c>
      <c r="H53" s="16" t="s">
        <v>199</v>
      </c>
    </row>
    <row r="54" spans="1:8" ht="15">
      <c r="A54" s="15">
        <v>9</v>
      </c>
      <c r="B54" s="6" t="s">
        <v>65</v>
      </c>
      <c r="C54" s="7"/>
      <c r="D54" s="8" t="s">
        <v>66</v>
      </c>
      <c r="E54" s="6" t="s">
        <v>182</v>
      </c>
      <c r="F54" s="7">
        <f t="shared" si="1"/>
        <v>3200</v>
      </c>
      <c r="G54" s="7">
        <v>4000</v>
      </c>
      <c r="H54" s="16" t="s">
        <v>199</v>
      </c>
    </row>
    <row r="55" spans="1:8" ht="15">
      <c r="A55" s="15">
        <v>10</v>
      </c>
      <c r="B55" s="6"/>
      <c r="C55" s="7"/>
      <c r="D55" s="8" t="s">
        <v>162</v>
      </c>
      <c r="E55" s="6" t="s">
        <v>182</v>
      </c>
      <c r="F55" s="7">
        <f t="shared" si="1"/>
        <v>0</v>
      </c>
      <c r="G55" s="7">
        <v>0</v>
      </c>
      <c r="H55" s="16" t="s">
        <v>199</v>
      </c>
    </row>
    <row r="56" spans="1:8" ht="15">
      <c r="A56" s="15">
        <v>11</v>
      </c>
      <c r="B56" s="6" t="s">
        <v>192</v>
      </c>
      <c r="C56" s="7"/>
      <c r="D56" s="8" t="s">
        <v>157</v>
      </c>
      <c r="E56" s="8"/>
      <c r="F56" s="7">
        <f t="shared" si="1"/>
        <v>1600</v>
      </c>
      <c r="G56" s="7">
        <v>2000</v>
      </c>
      <c r="H56" s="16" t="s">
        <v>199</v>
      </c>
    </row>
    <row r="57" spans="1:8" ht="15">
      <c r="A57" s="15">
        <v>12</v>
      </c>
      <c r="B57" s="6" t="s">
        <v>67</v>
      </c>
      <c r="C57" s="7"/>
      <c r="D57" s="8" t="s">
        <v>193</v>
      </c>
      <c r="E57" s="6" t="s">
        <v>182</v>
      </c>
      <c r="F57" s="7">
        <f t="shared" si="1"/>
        <v>400</v>
      </c>
      <c r="G57" s="7">
        <v>500</v>
      </c>
      <c r="H57" s="16" t="s">
        <v>199</v>
      </c>
    </row>
    <row r="58" spans="1:8" ht="15">
      <c r="A58" s="15">
        <v>13</v>
      </c>
      <c r="B58" s="6" t="s">
        <v>175</v>
      </c>
      <c r="C58" s="7"/>
      <c r="D58" s="8" t="s">
        <v>194</v>
      </c>
      <c r="E58" s="8"/>
      <c r="F58" s="7">
        <f t="shared" si="1"/>
        <v>8000</v>
      </c>
      <c r="G58" s="7">
        <v>10000</v>
      </c>
      <c r="H58" s="16" t="s">
        <v>199</v>
      </c>
    </row>
    <row r="59" spans="1:8" ht="15">
      <c r="A59" s="15">
        <v>14</v>
      </c>
      <c r="B59" s="6" t="s">
        <v>71</v>
      </c>
      <c r="C59" s="7"/>
      <c r="D59" s="8" t="s">
        <v>72</v>
      </c>
      <c r="E59" s="6" t="s">
        <v>182</v>
      </c>
      <c r="F59" s="7">
        <f t="shared" si="1"/>
        <v>9600</v>
      </c>
      <c r="G59" s="7">
        <v>12000</v>
      </c>
      <c r="H59" s="16" t="s">
        <v>199</v>
      </c>
    </row>
    <row r="60" spans="1:8" ht="15">
      <c r="A60" s="15">
        <v>15</v>
      </c>
      <c r="B60" s="6" t="s">
        <v>73</v>
      </c>
      <c r="C60" s="7"/>
      <c r="D60" s="8" t="s">
        <v>176</v>
      </c>
      <c r="E60" s="6" t="s">
        <v>182</v>
      </c>
      <c r="F60" s="7">
        <f t="shared" si="1"/>
        <v>480</v>
      </c>
      <c r="G60" s="7">
        <v>600</v>
      </c>
      <c r="H60" s="16" t="s">
        <v>199</v>
      </c>
    </row>
    <row r="61" spans="1:8" s="3" customFormat="1" ht="15">
      <c r="A61" s="21" t="s">
        <v>143</v>
      </c>
      <c r="B61" s="22">
        <v>329</v>
      </c>
      <c r="C61" s="23"/>
      <c r="D61" s="24" t="s">
        <v>144</v>
      </c>
      <c r="E61" s="8"/>
      <c r="F61" s="23"/>
      <c r="G61" s="23"/>
      <c r="H61" s="16"/>
    </row>
    <row r="62" spans="1:8" ht="15">
      <c r="A62" s="15">
        <v>1</v>
      </c>
      <c r="B62" s="6" t="s">
        <v>75</v>
      </c>
      <c r="C62" s="7"/>
      <c r="D62" s="8" t="s">
        <v>207</v>
      </c>
      <c r="E62" s="24"/>
      <c r="F62" s="7">
        <f>G62*100/125</f>
        <v>800</v>
      </c>
      <c r="G62" s="7">
        <v>1000</v>
      </c>
      <c r="H62" s="16" t="s">
        <v>199</v>
      </c>
    </row>
    <row r="63" spans="1:8" ht="15">
      <c r="A63" s="15">
        <v>2</v>
      </c>
      <c r="B63" s="6" t="s">
        <v>77</v>
      </c>
      <c r="C63" s="7"/>
      <c r="D63" s="8" t="s">
        <v>78</v>
      </c>
      <c r="E63" s="8"/>
      <c r="F63" s="7">
        <f>G63*100/125</f>
        <v>0</v>
      </c>
      <c r="G63" s="7">
        <v>0</v>
      </c>
      <c r="H63" s="16" t="s">
        <v>199</v>
      </c>
    </row>
    <row r="64" spans="1:8" ht="15">
      <c r="A64" s="15">
        <v>3</v>
      </c>
      <c r="B64" s="6" t="s">
        <v>208</v>
      </c>
      <c r="C64" s="7"/>
      <c r="D64" s="8" t="s">
        <v>82</v>
      </c>
      <c r="E64" s="8"/>
      <c r="F64" s="7">
        <f>G64*100/125</f>
        <v>400</v>
      </c>
      <c r="G64" s="7">
        <v>500</v>
      </c>
      <c r="H64" s="16" t="s">
        <v>199</v>
      </c>
    </row>
    <row r="65" spans="1:8" ht="15">
      <c r="A65" s="15"/>
      <c r="B65" s="6" t="s">
        <v>209</v>
      </c>
      <c r="C65" s="7"/>
      <c r="D65" s="8" t="s">
        <v>185</v>
      </c>
      <c r="E65" s="8"/>
      <c r="F65" s="7">
        <f>G65*100/125</f>
        <v>800</v>
      </c>
      <c r="G65" s="7">
        <v>1000</v>
      </c>
      <c r="H65" s="16" t="s">
        <v>199</v>
      </c>
    </row>
    <row r="66" spans="1:8" ht="15">
      <c r="A66" s="15">
        <v>4</v>
      </c>
      <c r="B66" s="6" t="s">
        <v>210</v>
      </c>
      <c r="C66" s="7"/>
      <c r="D66" s="8" t="s">
        <v>81</v>
      </c>
      <c r="E66" s="6" t="s">
        <v>182</v>
      </c>
      <c r="F66" s="7">
        <f>G66*100/125</f>
        <v>400</v>
      </c>
      <c r="G66" s="7">
        <v>500</v>
      </c>
      <c r="H66" s="16" t="s">
        <v>199</v>
      </c>
    </row>
    <row r="67" spans="1:8" s="3" customFormat="1" ht="15">
      <c r="A67" s="21" t="s">
        <v>145</v>
      </c>
      <c r="B67" s="22">
        <v>343</v>
      </c>
      <c r="C67" s="23"/>
      <c r="D67" s="24" t="s">
        <v>146</v>
      </c>
      <c r="E67" s="8"/>
      <c r="F67" s="23"/>
      <c r="G67" s="23"/>
      <c r="H67" s="16"/>
    </row>
    <row r="68" spans="1:8" ht="15">
      <c r="A68" s="15">
        <v>1</v>
      </c>
      <c r="B68" s="6" t="s">
        <v>211</v>
      </c>
      <c r="C68" s="7"/>
      <c r="D68" s="8" t="s">
        <v>212</v>
      </c>
      <c r="E68" s="22" t="s">
        <v>182</v>
      </c>
      <c r="F68" s="7">
        <f>G68*100/125</f>
        <v>3200</v>
      </c>
      <c r="G68" s="7">
        <v>4000</v>
      </c>
      <c r="H68" s="16" t="s">
        <v>199</v>
      </c>
    </row>
    <row r="69" spans="1:8" ht="15">
      <c r="A69" s="15">
        <v>2</v>
      </c>
      <c r="B69" s="6" t="s">
        <v>213</v>
      </c>
      <c r="C69" s="7"/>
      <c r="D69" s="8" t="s">
        <v>86</v>
      </c>
      <c r="E69" s="8"/>
      <c r="F69" s="7">
        <f>G69*100/125</f>
        <v>1600</v>
      </c>
      <c r="G69" s="7">
        <v>2000</v>
      </c>
      <c r="H69" s="16" t="s">
        <v>199</v>
      </c>
    </row>
    <row r="70" spans="1:8" s="3" customFormat="1" ht="15">
      <c r="A70" s="21" t="s">
        <v>147</v>
      </c>
      <c r="B70" s="22">
        <v>381</v>
      </c>
      <c r="C70" s="23"/>
      <c r="D70" s="24" t="s">
        <v>148</v>
      </c>
      <c r="E70" s="8"/>
      <c r="F70" s="23"/>
      <c r="G70" s="23"/>
      <c r="H70" s="16"/>
    </row>
    <row r="71" spans="1:8" ht="15">
      <c r="A71" s="15">
        <v>1</v>
      </c>
      <c r="B71" s="6" t="s">
        <v>195</v>
      </c>
      <c r="C71" s="7"/>
      <c r="D71" s="8" t="s">
        <v>196</v>
      </c>
      <c r="E71" s="24"/>
      <c r="F71" s="7">
        <f>G71*100/125</f>
        <v>400</v>
      </c>
      <c r="G71" s="7">
        <v>500</v>
      </c>
      <c r="H71" s="16" t="s">
        <v>199</v>
      </c>
    </row>
    <row r="72" spans="1:8" s="3" customFormat="1" ht="15">
      <c r="A72" s="21" t="s">
        <v>149</v>
      </c>
      <c r="B72" s="22">
        <v>422</v>
      </c>
      <c r="C72" s="23"/>
      <c r="D72" s="24" t="s">
        <v>150</v>
      </c>
      <c r="E72" s="8"/>
      <c r="F72" s="23"/>
      <c r="G72" s="23"/>
      <c r="H72" s="16"/>
    </row>
    <row r="73" spans="1:8" ht="15">
      <c r="A73" s="15">
        <v>1</v>
      </c>
      <c r="B73" s="6" t="s">
        <v>89</v>
      </c>
      <c r="C73" s="7"/>
      <c r="D73" s="8" t="s">
        <v>90</v>
      </c>
      <c r="E73" s="24"/>
      <c r="F73" s="7">
        <f>G73*100/125</f>
        <v>0</v>
      </c>
      <c r="G73" s="7">
        <v>0</v>
      </c>
      <c r="H73" s="16" t="s">
        <v>199</v>
      </c>
    </row>
    <row r="74" spans="1:8" ht="15">
      <c r="A74" s="15">
        <v>2</v>
      </c>
      <c r="B74" s="6" t="s">
        <v>214</v>
      </c>
      <c r="C74" s="7"/>
      <c r="D74" s="8" t="s">
        <v>215</v>
      </c>
      <c r="E74" s="6" t="s">
        <v>182</v>
      </c>
      <c r="F74" s="7">
        <f>G74*100/125</f>
        <v>8000</v>
      </c>
      <c r="G74" s="7">
        <v>10000</v>
      </c>
      <c r="H74" s="16" t="s">
        <v>199</v>
      </c>
    </row>
    <row r="75" spans="1:8" ht="15">
      <c r="A75" s="15">
        <v>3</v>
      </c>
      <c r="B75" s="6" t="s">
        <v>197</v>
      </c>
      <c r="C75" s="7"/>
      <c r="D75" s="8" t="s">
        <v>216</v>
      </c>
      <c r="E75" s="8"/>
      <c r="F75" s="7">
        <f>G75*100/125</f>
        <v>20000</v>
      </c>
      <c r="G75" s="7">
        <v>25000</v>
      </c>
      <c r="H75" s="16" t="s">
        <v>199</v>
      </c>
    </row>
    <row r="76" spans="1:8" ht="15">
      <c r="A76" s="15">
        <v>4</v>
      </c>
      <c r="B76" s="6" t="s">
        <v>96</v>
      </c>
      <c r="C76" s="7"/>
      <c r="D76" s="8" t="s">
        <v>97</v>
      </c>
      <c r="E76" s="8"/>
      <c r="F76" s="7">
        <f>G76*100/122</f>
        <v>0</v>
      </c>
      <c r="G76" s="7">
        <v>0</v>
      </c>
      <c r="H76" s="16" t="s">
        <v>199</v>
      </c>
    </row>
    <row r="77" spans="1:8" ht="15">
      <c r="A77" s="15">
        <v>5</v>
      </c>
      <c r="B77" s="6" t="s">
        <v>151</v>
      </c>
      <c r="C77" s="7"/>
      <c r="D77" s="8" t="s">
        <v>152</v>
      </c>
      <c r="E77" s="8"/>
      <c r="F77" s="7">
        <f>G77*100/125</f>
        <v>0</v>
      </c>
      <c r="G77" s="7">
        <v>0</v>
      </c>
      <c r="H77" s="16" t="s">
        <v>199</v>
      </c>
    </row>
    <row r="78" spans="1:8" ht="15">
      <c r="A78" s="15">
        <v>6</v>
      </c>
      <c r="B78" s="6" t="s">
        <v>95</v>
      </c>
      <c r="C78" s="7"/>
      <c r="D78" s="8" t="s">
        <v>98</v>
      </c>
      <c r="E78" s="8"/>
      <c r="F78" s="7">
        <f>G78*100/123</f>
        <v>0</v>
      </c>
      <c r="G78" s="7">
        <f>C78</f>
        <v>0</v>
      </c>
      <c r="H78" s="16" t="s">
        <v>199</v>
      </c>
    </row>
    <row r="79" spans="1:8" ht="15">
      <c r="A79" s="15">
        <v>7</v>
      </c>
      <c r="B79" s="6" t="s">
        <v>99</v>
      </c>
      <c r="C79" s="7"/>
      <c r="D79" s="8" t="s">
        <v>166</v>
      </c>
      <c r="E79" s="8"/>
      <c r="F79" s="7">
        <f>G79*100/125</f>
        <v>0</v>
      </c>
      <c r="G79" s="7">
        <v>0</v>
      </c>
      <c r="H79" s="16" t="s">
        <v>199</v>
      </c>
    </row>
    <row r="80" spans="1:8" ht="15">
      <c r="A80" s="15">
        <v>8</v>
      </c>
      <c r="B80" s="6" t="s">
        <v>101</v>
      </c>
      <c r="C80" s="7"/>
      <c r="D80" s="8" t="s">
        <v>102</v>
      </c>
      <c r="E80" s="8"/>
      <c r="F80" s="7">
        <f>G80*100/123</f>
        <v>14227.642276422765</v>
      </c>
      <c r="G80" s="7">
        <v>17500</v>
      </c>
      <c r="H80" s="16" t="s">
        <v>199</v>
      </c>
    </row>
    <row r="81" spans="1:8" ht="15">
      <c r="A81" s="15">
        <v>1</v>
      </c>
      <c r="B81" s="6" t="s">
        <v>217</v>
      </c>
      <c r="C81" s="7"/>
      <c r="D81" s="8" t="s">
        <v>104</v>
      </c>
      <c r="E81" s="8"/>
      <c r="F81" s="7">
        <f>G81*100/125</f>
        <v>10400</v>
      </c>
      <c r="G81" s="7">
        <v>13000</v>
      </c>
      <c r="H81" s="16" t="s">
        <v>199</v>
      </c>
    </row>
    <row r="82" spans="1:8" ht="16.5" thickBot="1">
      <c r="A82" s="31"/>
      <c r="B82" s="32"/>
      <c r="C82" s="17"/>
      <c r="D82" s="40" t="s">
        <v>218</v>
      </c>
      <c r="E82" s="33"/>
      <c r="F82" s="41">
        <f>G82*100/125</f>
        <v>399880</v>
      </c>
      <c r="G82" s="41">
        <v>499850</v>
      </c>
      <c r="H82" s="34"/>
    </row>
    <row r="83" spans="4:5" ht="15">
      <c r="D83" s="39"/>
      <c r="E83" s="39"/>
    </row>
    <row r="84" spans="1:7" ht="15">
      <c r="A84" s="1" t="s">
        <v>219</v>
      </c>
      <c r="E84" s="39"/>
      <c r="F84" s="42" t="s">
        <v>167</v>
      </c>
      <c r="G84" s="42"/>
    </row>
    <row r="86" spans="2:7" ht="15">
      <c r="B86" s="1" t="s">
        <v>220</v>
      </c>
      <c r="F86" s="30"/>
      <c r="G86" s="30"/>
    </row>
    <row r="87" spans="2:6" ht="15">
      <c r="B87" s="1" t="s">
        <v>221</v>
      </c>
      <c r="D87" s="39" t="s">
        <v>160</v>
      </c>
      <c r="F87" s="2" t="s">
        <v>177</v>
      </c>
    </row>
  </sheetData>
  <sheetProtection/>
  <mergeCells count="1">
    <mergeCell ref="F84:G84"/>
  </mergeCells>
  <printOptions/>
  <pageMargins left="0.7" right="0.7" top="0.75" bottom="0.75" header="0.3" footer="0.3"/>
  <pageSetup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Tibor</dc:creator>
  <cp:keywords/>
  <dc:description/>
  <cp:lastModifiedBy>DV Mrvica</cp:lastModifiedBy>
  <cp:lastPrinted>2017-12-15T09:23:05Z</cp:lastPrinted>
  <dcterms:created xsi:type="dcterms:W3CDTF">2011-01-25T15:01:25Z</dcterms:created>
  <dcterms:modified xsi:type="dcterms:W3CDTF">2017-12-15T09:23:07Z</dcterms:modified>
  <cp:category/>
  <cp:version/>
  <cp:contentType/>
  <cp:contentStatus/>
</cp:coreProperties>
</file>